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8.33\oddzialy\Prawny\d006\Diagnostyka LAB - konkurs 2026\Pytania i odpowiedzi\"/>
    </mc:Choice>
  </mc:AlternateContent>
  <bookViews>
    <workbookView xWindow="0" yWindow="0" windowWidth="16380" windowHeight="8190" tabRatio="500" firstSheet="2" activeTab="2"/>
  </bookViews>
  <sheets>
    <sheet name="badania hist-pat 25.09.2024" sheetId="1" state="hidden" r:id="rId1"/>
    <sheet name="Załącznik 1d- histopatologi (2)" sheetId="2" state="hidden" r:id="rId2"/>
    <sheet name="ZAŁĄCZNIK 1c" sheetId="5" r:id="rId3"/>
    <sheet name="Załącznik 1d- histopatologi (3)" sheetId="8" state="hidden" r:id="rId4"/>
  </sheets>
  <definedNames>
    <definedName name="_xlnm._FilterDatabase" localSheetId="2" hidden="1">'ZAŁĄCZNIK 1c'!$A$12:$I$136</definedName>
    <definedName name="_xlnm._FilterDatabase" localSheetId="1" hidden="1">'Załącznik 1d- histopatologi (2)'!$A$15:$AMJ$45</definedName>
    <definedName name="_xlnm._FilterDatabase" localSheetId="3" hidden="1">'Załącznik 1d- histopatologi (3)'!$A$15:$AMJ$45</definedName>
    <definedName name="_xlnm.Print_Titles" localSheetId="2">'ZAŁĄCZNIK 1c'!$12:$12</definedName>
  </definedNames>
  <calcPr calcId="152511" iterateDelta="1E-4"/>
</workbook>
</file>

<file path=xl/calcChain.xml><?xml version="1.0" encoding="utf-8"?>
<calcChain xmlns="http://schemas.openxmlformats.org/spreadsheetml/2006/main">
  <c r="H37" i="8" l="1"/>
  <c r="I37" i="8" s="1"/>
  <c r="H36" i="8"/>
  <c r="I36" i="8" s="1"/>
  <c r="H35" i="8"/>
  <c r="I35" i="8" s="1"/>
  <c r="H34" i="8"/>
  <c r="I34" i="8" s="1"/>
  <c r="H33" i="8"/>
  <c r="I33" i="8" s="1"/>
  <c r="H32" i="8"/>
  <c r="I32" i="8" s="1"/>
  <c r="H31" i="8"/>
  <c r="I31" i="8" s="1"/>
  <c r="H30" i="8"/>
  <c r="I30" i="8" s="1"/>
  <c r="H29" i="8"/>
  <c r="I29" i="8" s="1"/>
  <c r="H28" i="8"/>
  <c r="I28" i="8" s="1"/>
  <c r="H27" i="8"/>
  <c r="I27" i="8" s="1"/>
  <c r="H26" i="8"/>
  <c r="I26" i="8" s="1"/>
  <c r="H25" i="8"/>
  <c r="I25" i="8" s="1"/>
  <c r="H24" i="8"/>
  <c r="I24" i="8" s="1"/>
  <c r="H23" i="8"/>
  <c r="I23" i="8" s="1"/>
  <c r="H22" i="8"/>
  <c r="I22" i="8" s="1"/>
  <c r="H21" i="8"/>
  <c r="I21" i="8" s="1"/>
  <c r="H20" i="8"/>
  <c r="I20" i="8" s="1"/>
  <c r="H19" i="8"/>
  <c r="I19" i="8" s="1"/>
  <c r="H18" i="8"/>
  <c r="I18" i="8" s="1"/>
  <c r="H17" i="8"/>
  <c r="I17" i="8" s="1"/>
  <c r="H16" i="8"/>
  <c r="I16" i="8" s="1"/>
  <c r="H13" i="8"/>
  <c r="E13" i="8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H13" i="2"/>
  <c r="E13" i="2"/>
  <c r="D11" i="1"/>
  <c r="C11" i="1"/>
  <c r="J10" i="1"/>
  <c r="I10" i="1"/>
  <c r="F10" i="1"/>
  <c r="H10" i="1" s="1"/>
  <c r="J9" i="1"/>
  <c r="I9" i="1"/>
  <c r="F9" i="1"/>
  <c r="H9" i="1" s="1"/>
  <c r="J8" i="1"/>
  <c r="I8" i="1"/>
  <c r="F8" i="1"/>
  <c r="H8" i="1" s="1"/>
  <c r="J7" i="1"/>
  <c r="I7" i="1"/>
  <c r="F7" i="1"/>
  <c r="H7" i="1" s="1"/>
  <c r="J6" i="1"/>
  <c r="I6" i="1"/>
  <c r="F6" i="1"/>
  <c r="H6" i="1" s="1"/>
  <c r="J5" i="1"/>
  <c r="I5" i="1"/>
  <c r="F5" i="1"/>
  <c r="H5" i="1" s="1"/>
  <c r="J4" i="1"/>
  <c r="I4" i="1"/>
  <c r="F4" i="1"/>
  <c r="H4" i="1" s="1"/>
  <c r="J3" i="1"/>
  <c r="I3" i="1"/>
  <c r="F3" i="1"/>
  <c r="H3" i="1" s="1"/>
  <c r="H11" i="1" l="1"/>
  <c r="J11" i="1" s="1"/>
  <c r="F11" i="1"/>
</calcChain>
</file>

<file path=xl/sharedStrings.xml><?xml version="1.0" encoding="utf-8"?>
<sst xmlns="http://schemas.openxmlformats.org/spreadsheetml/2006/main" count="836" uniqueCount="256">
  <si>
    <t>Wykaza badań histopatologicznych wykonanych w DIAGNOSTYKA S.A. Laboratorium
od : 2024-01-01 do : 2024-06-30</t>
  </si>
  <si>
    <t>ALAB</t>
  </si>
  <si>
    <t>Lp</t>
  </si>
  <si>
    <t>Badanie</t>
  </si>
  <si>
    <t>Ilość wykonanych</t>
  </si>
  <si>
    <t xml:space="preserve">Wartość badań wykonanych </t>
  </si>
  <si>
    <t>Cena jednostkowa</t>
  </si>
  <si>
    <t xml:space="preserve">Potrzeby na okres 12 m-cy </t>
  </si>
  <si>
    <t xml:space="preserve">Wartość szacunkowa  na okres 12 m-cy </t>
  </si>
  <si>
    <t>liczba badań średniomiesięcznie</t>
  </si>
  <si>
    <t>zmiana cen WARIANT I</t>
  </si>
  <si>
    <t>BAC</t>
  </si>
  <si>
    <t>Barwienia specjalne</t>
  </si>
  <si>
    <t>Bloczki</t>
  </si>
  <si>
    <t>Cytologia ginekologiczna</t>
  </si>
  <si>
    <t>Cytologia płynów</t>
  </si>
  <si>
    <t>HER2</t>
  </si>
  <si>
    <t>IHC</t>
  </si>
  <si>
    <t>Konsultacja</t>
  </si>
  <si>
    <t>Załącznik nr 1d</t>
  </si>
  <si>
    <t>Wykaz badań histopatologicznych</t>
  </si>
  <si>
    <t>1. Czas oczekiwania na wynik – zgodnie z załączoną informacją odnośnie czasu oczekiwania na wynik, zaakceptowaną przez Zamawiającego.</t>
  </si>
  <si>
    <t>2. W punkcie przyjęcia materiału należy każdorazowo odnotować godziny przyjęcia próbki oraz wydania wyniku.</t>
  </si>
  <si>
    <t>3. Materiał dostarcza personel Szpitala, za odbiór wyników odpowiedzialny jest personel Szpitala.</t>
  </si>
  <si>
    <t>4. Za przechowywanie materiału, odpowiednie zabezpieczenie próbek odpowiedzialny jest Wykonawca.</t>
  </si>
  <si>
    <t>5. Prowadzenie punktu pobrań leży po stronie Przyjmującego zamówienie.</t>
  </si>
  <si>
    <t>6. Przyjmowanie zleceń odbywa się drogą papierową i elektroniczną.</t>
  </si>
  <si>
    <t>7. Wymaga się by wyniki badań były dostępne w wersji papierowej i elektronicznej.</t>
  </si>
  <si>
    <t>WYKAZ BADAŃ HISTOPATOLOGICZNYCH</t>
  </si>
  <si>
    <t>L.p.</t>
  </si>
  <si>
    <t>Nazwa badania</t>
  </si>
  <si>
    <t>Metodyka</t>
  </si>
  <si>
    <t>Materiał</t>
  </si>
  <si>
    <t>czas oczekiwania na wynik</t>
  </si>
  <si>
    <t>ilość badań na rok</t>
  </si>
  <si>
    <t xml:space="preserve">Cena netto pojedynczego badania </t>
  </si>
  <si>
    <t>Koszt całkowity netto</t>
  </si>
  <si>
    <t>Koszt całkowity brutto</t>
  </si>
  <si>
    <t>mikroskopowa ocena preparatu</t>
  </si>
  <si>
    <t>Materiał cytologiczny z szyjki macicy</t>
  </si>
  <si>
    <t>5-7 dni</t>
  </si>
  <si>
    <t>Cytologia nieginekologiczna</t>
  </si>
  <si>
    <t>Materiał cytologiczny: plwocina, mocz, płyny z jam ciała</t>
  </si>
  <si>
    <t>10-14 dni</t>
  </si>
  <si>
    <t>Cytologia płynna na podložu SurePath</t>
  </si>
  <si>
    <t>Drobny materiał tkankowy ( pierwsze naczynie)</t>
  </si>
  <si>
    <t>Materiał histopatologiczny: drobne zmiany skórne, materiał z endoskopii, wyskrobiny, wycinki z szyjki</t>
  </si>
  <si>
    <t>Drobny materiał tkankowy ( kolejne naczynie)</t>
  </si>
  <si>
    <t>Materiał histopatologiczny: drobne zmiany skórne, materiał z endoskopii, wyskrobiny, »cinki z szyjki</t>
  </si>
  <si>
    <t xml:space="preserve">Materiał uzyskany z biopsji gruboigłowej </t>
  </si>
  <si>
    <t>Materiał uzyskany z biopsji gruboiglowej z jednej lokalizacji  anatomiczne- (nie wiecej  niz 6 biotatów)</t>
  </si>
  <si>
    <t>Mały materiał pozabiegowy</t>
  </si>
  <si>
    <t>łagodny guzek sutka, większa zmiana skórna, ślinianka, stożek szyjki macicy, wyłuszczony</t>
  </si>
  <si>
    <t>Duzy materiał pooperacyjny nieonkologiczny</t>
  </si>
  <si>
    <t>Materiał histopatologiczny bez nowotworu np__ macica z przydatkami, popłód, tarczyca, Żołądek, jelito itp</t>
  </si>
  <si>
    <t>12-15 dni</t>
  </si>
  <si>
    <t>Duzy materiał pooperacyjny onkolo czn</t>
  </si>
  <si>
    <t>Materiał histopatologiczny nowotworowy np. : macica z przydatkami,  sutek, tarczyca,zołądekk, jelito itp..</t>
  </si>
  <si>
    <t>Badanie immunohistochemiczne CD3</t>
  </si>
  <si>
    <t>barwienie</t>
  </si>
  <si>
    <t>Wybrany I blok tkankowy</t>
  </si>
  <si>
    <t>Badanie immunohistochemiczne CK7</t>
  </si>
  <si>
    <t>Badanie immunohistochemiczne CK20</t>
  </si>
  <si>
    <t>Badanie immunohistochemiczne CKAE1/AE3</t>
  </si>
  <si>
    <t>Badanie immunohistochemiczne P16</t>
  </si>
  <si>
    <t>Badanie immunohistochemiczne P53</t>
  </si>
  <si>
    <t>Badanie immunohistochemiczne P63</t>
  </si>
  <si>
    <t>Badanie immunohistochemiczne aktyny mi Sni ladkich (SMA)</t>
  </si>
  <si>
    <t>Badanie immunohistochemiczne VIM</t>
  </si>
  <si>
    <t>Duży materiał pooperacyjny - onkologiczny. PROSTATA. Meteriał histopatologiczny nowotworowy- prostata.</t>
  </si>
  <si>
    <t>Duży materiał pooperacyjny - onkologiczny. NERKA. Meteriał histopatologiczny nowotworowy- nerka.</t>
  </si>
  <si>
    <t>Duży materiał pooperacyjny - onkologiczny. PĘCHERZ. Meteriał histopatologiczny nowotworowy- Pęcherz.</t>
  </si>
  <si>
    <t>Węzły Chłonne - materiał histopatologiczny węzły chłonne  bez badań immunohistochemicznych</t>
  </si>
  <si>
    <t>Badanie histopatologiczne materiałów tkankowych, za jeden bloczek</t>
  </si>
  <si>
    <t>14 dni roboczych</t>
  </si>
  <si>
    <t xml:space="preserve">Dodatkowe barwienie histochemiczne, jedno barwienie                                    </t>
  </si>
  <si>
    <t>6 dni roboczych</t>
  </si>
  <si>
    <t>Badanie cytologiczne płynów z jam ciała, jeden preparat</t>
  </si>
  <si>
    <t>Badanie materiału z biopsji cienkoigłowej (BAC, BACC)</t>
  </si>
  <si>
    <t>Badanie materiału z biopsji gruboigłowej, za jeden wycinek</t>
  </si>
  <si>
    <t>Badanie immunohistochemiczne</t>
  </si>
  <si>
    <t>do 20 dni roboczych</t>
  </si>
  <si>
    <t>HER2 metodą immunohistochemiczną</t>
  </si>
  <si>
    <t xml:space="preserve">Konsultacja specjalistyczna </t>
  </si>
  <si>
    <t>do 30 dni roboczych</t>
  </si>
  <si>
    <t>nr załacznika</t>
  </si>
  <si>
    <t>kategoria w ramach załącznika</t>
  </si>
  <si>
    <t xml:space="preserve">Czas oczekiwania na badanie </t>
  </si>
  <si>
    <t>Cena pojedynczego badania</t>
  </si>
  <si>
    <t>Szacunkowa liczba badań w trybie rutynowym na 1 rok</t>
  </si>
  <si>
    <t>5 dni</t>
  </si>
  <si>
    <t>1 dzień</t>
  </si>
  <si>
    <t>Załącznik nr 1c</t>
  </si>
  <si>
    <t>Wykaz badań specjalistycznych</t>
  </si>
  <si>
    <t>WYKAZ BADAŃ SPECJALISTYCZNYCH</t>
  </si>
  <si>
    <t>C</t>
  </si>
  <si>
    <t>SPECJALISTYCZNE</t>
  </si>
  <si>
    <t>Lipaza (ICD-9: M67)</t>
  </si>
  <si>
    <t>Transferyna (ICD-9: O43)</t>
  </si>
  <si>
    <t>Parathormon (intact) (ICD-9: N30)</t>
  </si>
  <si>
    <t>Proteinogram (ICD-9: I79)</t>
  </si>
  <si>
    <t>4 dni</t>
  </si>
  <si>
    <t>Kortyzol (ICD-9: M31)</t>
  </si>
  <si>
    <t>Cynk, ilościowo (ICD-9: K15)</t>
  </si>
  <si>
    <t>21 dni</t>
  </si>
  <si>
    <t>CEA (ICD-9: I53)</t>
  </si>
  <si>
    <t>ROMA (Ca125+HE4+ROMA)</t>
  </si>
  <si>
    <t>Prolaktyna (ICD-9: N59)</t>
  </si>
  <si>
    <t>CA 19-9 (ICD-9: I45)</t>
  </si>
  <si>
    <t>Beta-HCG (ICD-9: L46)</t>
  </si>
  <si>
    <t>3 dni</t>
  </si>
  <si>
    <t>Testosteron (ICD-9: O41)</t>
  </si>
  <si>
    <t>anty-TPO (ICD-9: O09)</t>
  </si>
  <si>
    <t>HBc przeciwciała całkowite (ICD-9: V31)</t>
  </si>
  <si>
    <t>LH (ICD-9: L67)</t>
  </si>
  <si>
    <t>FSH (ICD-9: L65)</t>
  </si>
  <si>
    <t>Estradiol (ICD-9: K99)</t>
  </si>
  <si>
    <t>SHBG (ICD-9: I83)</t>
  </si>
  <si>
    <t>AFP (ICD-9: L07)</t>
  </si>
  <si>
    <t>Homocysteina (ICD-9: L62)</t>
  </si>
  <si>
    <t>RF, ilościowo (ICD-9: K21)</t>
  </si>
  <si>
    <t>P/c. p. receptorom TSH (TRAb) (ICD-9: O15)</t>
  </si>
  <si>
    <t>11 dni</t>
  </si>
  <si>
    <t>Insulina (ICD-9: L97)</t>
  </si>
  <si>
    <t>Borelioza IgG (ICD-9: S21)</t>
  </si>
  <si>
    <t>Borelioza IgM (ICD-9: S25)</t>
  </si>
  <si>
    <t>anty-TG (ICD-9: O18)</t>
  </si>
  <si>
    <t>ACTH (ICD-9: L63)</t>
  </si>
  <si>
    <t>CA 15-3 (ICD-9: I43)</t>
  </si>
  <si>
    <t>ASO, ilościowo (ICD-9: U75)</t>
  </si>
  <si>
    <t>Bilirubina związana (bezpośrednia) (ICD-9: I87)</t>
  </si>
  <si>
    <t>CA 125 (ICD-9: I41)</t>
  </si>
  <si>
    <t>PPJ (ANA9) met. IIF, typ świecenia, miano (ICD-9: O21)</t>
  </si>
  <si>
    <t>DHEA-SO4 (ICD-9: K27)</t>
  </si>
  <si>
    <t>C-peptyd (ICD-9: N33)</t>
  </si>
  <si>
    <t>CA 72-4 (ICD-9: I49)</t>
  </si>
  <si>
    <t>9 dni</t>
  </si>
  <si>
    <t>Progesteron (ICD-9: N55)</t>
  </si>
  <si>
    <t>Borelioza IgG w PMR (ICD-9: S21)</t>
  </si>
  <si>
    <t>Borelioza IgM w PMR (ICD-9: S25)</t>
  </si>
  <si>
    <t>anty-CCP (ICD-9: N66)</t>
  </si>
  <si>
    <t>14 dni</t>
  </si>
  <si>
    <t>Białko S wolne (ICD-9: G07)</t>
  </si>
  <si>
    <t>7 dni</t>
  </si>
  <si>
    <t>CMV (Cytomegalovirus) IgG (ICD-9: F19)</t>
  </si>
  <si>
    <t>Ceruloplazmina (ICD-9: I95)</t>
  </si>
  <si>
    <t>CMV (Cytomegalovirus) IgM (ICD-9: F23)</t>
  </si>
  <si>
    <t>Androstendion (ICD-9: I31)</t>
  </si>
  <si>
    <t>T4 (ICD-9: O67)</t>
  </si>
  <si>
    <t>T3 (ICD-9: O51)</t>
  </si>
  <si>
    <t>Białko C, aktywność (ICD-9: G05)</t>
  </si>
  <si>
    <t>Immunofiksacja (A, G, M, kap, lam) (ICD-9: I86)</t>
  </si>
  <si>
    <t>do 7 dni</t>
  </si>
  <si>
    <t>Witamina D3 metabolit 1,25(OH)2 (ICD-9: O87)</t>
  </si>
  <si>
    <t>Herpes simplex virus (HSV-1/2) IgG (ICD-9: F64)</t>
  </si>
  <si>
    <t>Herpes simplex virus (HSV-1/2) IgM (ICD-9: F65)</t>
  </si>
  <si>
    <t>Toxoplasma gondii IgM (ICD-9: X45)</t>
  </si>
  <si>
    <t>Toxoplasma gondii IgG (ICD-9: X41)</t>
  </si>
  <si>
    <t>Borelioza IgG met. Immunoblot (ICD-9: S23)</t>
  </si>
  <si>
    <t>do 5 dni</t>
  </si>
  <si>
    <t>P/c. p. dekarboksylazie kw.glutaminowego (anty-GAD) IgG -ilościowo</t>
  </si>
  <si>
    <t>Aldosteron (ICD-9: I15)</t>
  </si>
  <si>
    <t>Immunoglobuliny IgG, IgM, IgA</t>
  </si>
  <si>
    <t>IgA (ICD-9: L85)</t>
  </si>
  <si>
    <t>EBV (Epstein-Barr virus) IgG (ICD-9: F49)</t>
  </si>
  <si>
    <t>Helicobacter pylori IgG (ICD-9: U12)</t>
  </si>
  <si>
    <t>P/c. p. kardiolipinie w kl. IgG met. ELISA (ICD-9: N89)</t>
  </si>
  <si>
    <t>6 dni</t>
  </si>
  <si>
    <t>Insulina po obciążeniu (75g glukozy, 3pkt: 0, 1, 2h) (ICD-9: L97)</t>
  </si>
  <si>
    <t>DHEA (ICD-9: K25)</t>
  </si>
  <si>
    <t>Fosfataza kwaśna (ICD-9: L15)</t>
  </si>
  <si>
    <t>Kortyzol w DZM (ICD-9: M31)</t>
  </si>
  <si>
    <t>EBV (Epstein-Barr virus) IgM (ICD-9: F50)</t>
  </si>
  <si>
    <t>Krztusiec (Bordetella pertussis) IgM (ICD-9: S09)</t>
  </si>
  <si>
    <t>PPJ dsDNA met. IIF (ICD-9: N75)</t>
  </si>
  <si>
    <t>P/c. p. kardiolipinie w kl. IgM met. ELISA (ICD-9: N89)</t>
  </si>
  <si>
    <t>Tyreoglobulina (ICD-9: O65)</t>
  </si>
  <si>
    <t>Haptoglobina</t>
  </si>
  <si>
    <t>10 dni</t>
  </si>
  <si>
    <t>Miedź w DZM, ilościowo (ICD-9: G68)</t>
  </si>
  <si>
    <t>P/c. p .transglutaminazie tkankowej (anty-tGT) w kl. IgA met. CLIA (ICD-9: N79)</t>
  </si>
  <si>
    <t>do 9 dni</t>
  </si>
  <si>
    <t>Interleukina 6 (ICD-9: M05)</t>
  </si>
  <si>
    <t>IgG (ICD-9: L93)</t>
  </si>
  <si>
    <t>HBc przeciwciała IgM (ICD-9: V33)</t>
  </si>
  <si>
    <t>HAV przeciwciała całkowite (ICD-9: V27)</t>
  </si>
  <si>
    <t>Mycoplasma pneumoniae IgG (ICD-9: U41)</t>
  </si>
  <si>
    <t>Mycoplasma pneumoniae IgM (ICD-9: U43)</t>
  </si>
  <si>
    <t>Krztusiec, anty-toksyna (PT) (Bordetella pertussis) IgG (ICD-9: S07)</t>
  </si>
  <si>
    <t>Krztusiec, anty-toksyna (PT) (Bordetella pertussis) IgA (ICD-9: S05)</t>
  </si>
  <si>
    <t>Kwasy żółciowe całkowite, ilościowo (ICD-9: M53)</t>
  </si>
  <si>
    <t>2 dni</t>
  </si>
  <si>
    <t>Erytropoetyna (ICD-9: K91)</t>
  </si>
  <si>
    <t>Aldosteron w DZM (ICD-9: I15)</t>
  </si>
  <si>
    <t>IgM (ICD-9: L95)</t>
  </si>
  <si>
    <t>HAV przeciwciała IgM (ICD-9: V30)</t>
  </si>
  <si>
    <t>Różyczka (Rubella virus) IgG (ICD-9: V21)</t>
  </si>
  <si>
    <t>Alfa 1 - antytrypsyna w surowicy (I65)</t>
  </si>
  <si>
    <t>Bąblowica (Echinococcus granulosus) - p/c met. ELISA (X05)</t>
  </si>
  <si>
    <t>Białko Bence-Jonesa met. jakościową</t>
  </si>
  <si>
    <t>C3 składnik dopełniacza (K75)</t>
  </si>
  <si>
    <t>Chlamydia pneumoniae - p/c IgG (S67)</t>
  </si>
  <si>
    <t>Chlamydia pneumoniae - p/c IgM (S65)</t>
  </si>
  <si>
    <t>Chlamydia trachomatis - p/c IgG (S73)</t>
  </si>
  <si>
    <t>Chlamydia trachomatis - p/c IgM (S75)</t>
  </si>
  <si>
    <t>CMV - wirus cytomegalii awidność p/c IgG (F22)</t>
  </si>
  <si>
    <t>Coxackie - p/c przeciw wirusom Coxackie</t>
  </si>
  <si>
    <t>16 dni</t>
  </si>
  <si>
    <t>Długołańcuchowe kwasy tłuszczowe (C14-C20)</t>
  </si>
  <si>
    <t>Długołańcuchowe kwasy tłuszczowe (C22-C26) (M82)</t>
  </si>
  <si>
    <t>EBV - wirus Epsteina Barr - test lateksowy (mononukleoza)</t>
  </si>
  <si>
    <t>Estriol wolny wE3 (LO1)</t>
  </si>
  <si>
    <t>HBe - p/c przeciw HBe (WZW typu B) (V38)</t>
  </si>
  <si>
    <t>Hormon wzrostu (hGH) (L71)</t>
  </si>
  <si>
    <t>Immunoglobulina Ig G w PMR</t>
  </si>
  <si>
    <t>Kamień moczowy -  analiza składu</t>
  </si>
  <si>
    <t>Listerioza (U26)</t>
  </si>
  <si>
    <t>P/c antykardiolipinowe klasy IgA (N89)</t>
  </si>
  <si>
    <t>P/c przeciw deamidowanym peptydom gliadyny Ig A (N83)</t>
  </si>
  <si>
    <t>P/c przeciw deamidowanym peptydom gliadyny Ig G (N81)</t>
  </si>
  <si>
    <t>P/c przeciw endomysium IgA (N79)</t>
  </si>
  <si>
    <t>P/c przeciw endomysium IgG (N79)</t>
  </si>
  <si>
    <t>P/c przeciw mięśniom gładkim (ASMA) (N91)</t>
  </si>
  <si>
    <t>P/c przeciw mikrosomom nerki i wątroby (LKM-1)</t>
  </si>
  <si>
    <t>P/c przeciw mitochondrialne (AMA) (O05)</t>
  </si>
  <si>
    <t>Parwowirus B19 p/c klasy IgG; Krew żylna, surowica.   F 35, PCPAREG</t>
  </si>
  <si>
    <t>Parwowirus B19 p/c klasy IgM; Krew żylna, surowica.    F 35, PCPAREM</t>
  </si>
  <si>
    <t>P/c przeciw transglutaminazie tkankowej w klasie IgA (tTG IgA)</t>
  </si>
  <si>
    <t>P/c przeciw transglutaminazie tkankowej w klasie IgG (tTG IgG)</t>
  </si>
  <si>
    <t>Rubella (różyczka) - p/c IgM (V24)</t>
  </si>
  <si>
    <t>Toxoplazma gondi - awidność p/c IgG (X49)</t>
  </si>
  <si>
    <t>Toxoplazma gondi - p/c IgA (X39)</t>
  </si>
  <si>
    <t>Yersinia - p/c IgA (U89)</t>
  </si>
  <si>
    <t>Yersinia - p/c IgG (U87)</t>
  </si>
  <si>
    <t>Yersinia - p/c IgM (U88)</t>
  </si>
  <si>
    <t>Beta-Amyloid (1-42)(1-40) osocze</t>
  </si>
  <si>
    <t>Amyloid Beta (1-42), PMR</t>
  </si>
  <si>
    <t>Białko TAU i pTAU w PMR met.Elisa</t>
  </si>
  <si>
    <t>Białko 14-3-3 w PMR</t>
  </si>
  <si>
    <t>Kortyzol w ślinie</t>
  </si>
  <si>
    <t>Leptyna</t>
  </si>
  <si>
    <t>Neurofilamenty lekkie</t>
  </si>
  <si>
    <t>Neurofilamenty lekkie PMR</t>
  </si>
  <si>
    <t>Długołańcuchowe kwasy C14-C20</t>
  </si>
  <si>
    <t>Lipoproteina (a)</t>
  </si>
  <si>
    <t>P/c przeciw MOG i akwaporynie-4 met.CBA</t>
  </si>
  <si>
    <t>Zapalenie opon mózgowo-rdzeniowych wykrywanie 13 patogenów</t>
  </si>
  <si>
    <t>Badania kliniczne- wstępna obróbka materiałów (wirowanie) przy użyciu materiałów zużywalnych potrzebnych do wykonania procedury po stronie badacza.</t>
  </si>
  <si>
    <t>W razie potrzeb Wykonawca zapewni dostęp do badań specjalistycznych innych niż wymienione.</t>
  </si>
  <si>
    <t>Cena badania jest tak skorelowana by uwzględnić dla parametrów wymagających potwierdzenia w przypadku badania dodatniego wykonanie powtórnego oznaczenia metodą referencyjną.</t>
  </si>
  <si>
    <t>Mototreksat</t>
  </si>
  <si>
    <t>Cyklosporyna A, ilościowo</t>
  </si>
  <si>
    <t>15 dni roboczych</t>
  </si>
  <si>
    <t>Profil limfocytarny podstawowy (T, B, NK, T pom., T supr.)</t>
  </si>
  <si>
    <t>Markery aktywacji limfocyta T</t>
  </si>
  <si>
    <t xml:space="preserve">14 dni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</si>
</sst>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&quot; zł&quot;_-;\-* #,##0.00&quot; zł&quot;_-;_-* \-??&quot; zł&quot;_-;_-@_-"/>
    <numFmt numFmtId="165" formatCode="_-* #,##0.00_-;\-* #,##0.00_-;_-* \-??_-;_-@_-"/>
    <numFmt numFmtId="166" formatCode="_-* #,##0_-;\-* #,##0_-;_-* \-??_-;_-@_-"/>
    <numFmt numFmtId="167" formatCode="_-* #,##0.00\ _z_ł_-;\-* #,##0.00\ _z_ł_-;_-* \-??\ _z_ł_-;_-@_-"/>
    <numFmt numFmtId="168" formatCode="#,##0.00&quot; zł&quot;;[Red]\-#,##0.00&quot; zł&quot;"/>
    <numFmt numFmtId="169" formatCode="_-* #,##0.00_-;\-* #,##0.00_-;_-* &quot;-&quot;??_-;_-@_-"/>
  </numFmts>
  <fonts count="25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1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89013336588644"/>
        <bgColor rgb="FFE2F0D9"/>
      </patternFill>
    </fill>
    <fill>
      <patternFill patternType="solid">
        <fgColor theme="9" tint="0.79989013336588644"/>
        <bgColor rgb="FFFBE5D6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4">
    <xf numFmtId="0" fontId="0" fillId="0" borderId="0"/>
    <xf numFmtId="165" fontId="23" fillId="0" borderId="0" applyBorder="0" applyProtection="0"/>
    <xf numFmtId="9" fontId="23" fillId="0" borderId="0" applyBorder="0" applyProtection="0"/>
    <xf numFmtId="0" fontId="2" fillId="0" borderId="0"/>
    <xf numFmtId="0" fontId="3" fillId="0" borderId="0"/>
    <xf numFmtId="9" fontId="23" fillId="0" borderId="0" applyBorder="0" applyProtection="0"/>
    <xf numFmtId="164" fontId="3" fillId="0" borderId="0" applyBorder="0" applyProtection="0"/>
    <xf numFmtId="0" fontId="2" fillId="0" borderId="0"/>
    <xf numFmtId="0" fontId="1" fillId="0" borderId="0"/>
    <xf numFmtId="169" fontId="1" fillId="0" borderId="0" applyFont="0" applyFill="0" applyBorder="0" applyAlignment="0" applyProtection="0"/>
    <xf numFmtId="167" fontId="3" fillId="0" borderId="0" applyBorder="0" applyProtection="0"/>
    <xf numFmtId="9" fontId="3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Font="1" applyAlignment="1" applyProtection="1"/>
    <xf numFmtId="3" fontId="4" fillId="0" borderId="0" xfId="0" applyNumberFormat="1" applyFont="1" applyAlignment="1" applyProtection="1"/>
    <xf numFmtId="0" fontId="5" fillId="0" borderId="0" xfId="3" applyFont="1" applyAlignment="1" applyProtection="1">
      <alignment vertical="center"/>
    </xf>
    <xf numFmtId="3" fontId="5" fillId="0" borderId="0" xfId="3" applyNumberFormat="1" applyFont="1" applyAlignment="1" applyProtection="1">
      <alignment vertical="center"/>
    </xf>
    <xf numFmtId="0" fontId="6" fillId="0" borderId="2" xfId="3" applyFont="1" applyBorder="1" applyAlignment="1" applyProtection="1">
      <alignment horizontal="center" vertical="center" wrapText="1" readingOrder="1"/>
      <protection locked="0"/>
    </xf>
    <xf numFmtId="0" fontId="6" fillId="0" borderId="3" xfId="3" applyFont="1" applyBorder="1" applyAlignment="1" applyProtection="1">
      <alignment horizontal="center" vertical="center" wrapText="1" readingOrder="1"/>
      <protection locked="0"/>
    </xf>
    <xf numFmtId="3" fontId="6" fillId="0" borderId="4" xfId="3" applyNumberFormat="1" applyFont="1" applyBorder="1" applyAlignment="1" applyProtection="1">
      <alignment horizontal="center" vertical="center" wrapText="1" readingOrder="1"/>
      <protection locked="0"/>
    </xf>
    <xf numFmtId="4" fontId="6" fillId="0" borderId="2" xfId="3" applyNumberFormat="1" applyFont="1" applyBorder="1" applyAlignment="1" applyProtection="1">
      <alignment horizontal="center" vertical="center" wrapText="1" readingOrder="1"/>
      <protection locked="0"/>
    </xf>
    <xf numFmtId="4" fontId="6" fillId="0" borderId="5" xfId="3" applyNumberFormat="1" applyFont="1" applyBorder="1" applyAlignment="1" applyProtection="1">
      <alignment horizontal="center" vertical="center" wrapText="1" readingOrder="1"/>
      <protection locked="0"/>
    </xf>
    <xf numFmtId="0" fontId="7" fillId="3" borderId="4" xfId="3" applyFont="1" applyFill="1" applyBorder="1" applyAlignment="1" applyProtection="1">
      <alignment horizontal="center" vertical="center" wrapText="1"/>
    </xf>
    <xf numFmtId="4" fontId="6" fillId="3" borderId="2" xfId="3" applyNumberFormat="1" applyFont="1" applyFill="1" applyBorder="1" applyAlignment="1" applyProtection="1">
      <alignment horizontal="center" vertical="center" wrapText="1" readingOrder="1"/>
      <protection locked="0"/>
    </xf>
    <xf numFmtId="0" fontId="7" fillId="3" borderId="5" xfId="3" applyFont="1" applyFill="1" applyBorder="1" applyAlignment="1" applyProtection="1">
      <alignment horizontal="center" vertical="center" wrapText="1"/>
    </xf>
    <xf numFmtId="3" fontId="6" fillId="0" borderId="6" xfId="3" applyNumberFormat="1" applyFont="1" applyBorder="1" applyAlignment="1" applyProtection="1">
      <alignment horizontal="center" vertical="center" wrapText="1" readingOrder="1"/>
      <protection locked="0"/>
    </xf>
    <xf numFmtId="10" fontId="6" fillId="0" borderId="6" xfId="3" applyNumberFormat="1" applyFont="1" applyBorder="1" applyAlignment="1" applyProtection="1">
      <alignment horizontal="center" vertical="center" wrapText="1" readingOrder="1"/>
      <protection locked="0"/>
    </xf>
    <xf numFmtId="0" fontId="8" fillId="0" borderId="0" xfId="0" applyFont="1" applyAlignment="1" applyProtection="1">
      <alignment horizontal="center" wrapText="1"/>
    </xf>
    <xf numFmtId="0" fontId="9" fillId="0" borderId="2" xfId="3" applyFont="1" applyBorder="1" applyAlignment="1" applyProtection="1">
      <alignment horizontal="center" vertical="center" wrapText="1" readingOrder="1"/>
      <protection locked="0"/>
    </xf>
    <xf numFmtId="0" fontId="9" fillId="3" borderId="3" xfId="3" applyFont="1" applyFill="1" applyBorder="1" applyAlignment="1" applyProtection="1">
      <alignment horizontal="left" vertical="center" wrapText="1" readingOrder="1"/>
      <protection locked="0"/>
    </xf>
    <xf numFmtId="3" fontId="9" fillId="0" borderId="4" xfId="3" applyNumberFormat="1" applyFont="1" applyBorder="1" applyAlignment="1" applyProtection="1">
      <alignment horizontal="center" vertical="center" wrapText="1" readingOrder="1"/>
      <protection locked="0"/>
    </xf>
    <xf numFmtId="4" fontId="9" fillId="0" borderId="2" xfId="3" applyNumberFormat="1" applyFont="1" applyBorder="1" applyAlignment="1" applyProtection="1">
      <alignment vertical="center" wrapText="1" readingOrder="1"/>
      <protection locked="0"/>
    </xf>
    <xf numFmtId="4" fontId="9" fillId="2" borderId="5" xfId="3" applyNumberFormat="1" applyFont="1" applyFill="1" applyBorder="1" applyAlignment="1" applyProtection="1">
      <alignment vertical="center" wrapText="1" readingOrder="1"/>
      <protection locked="0"/>
    </xf>
    <xf numFmtId="0" fontId="5" fillId="0" borderId="4" xfId="3" applyFont="1" applyBorder="1" applyAlignment="1" applyProtection="1">
      <alignment vertical="center"/>
    </xf>
    <xf numFmtId="4" fontId="5" fillId="3" borderId="6" xfId="3" applyNumberFormat="1" applyFont="1" applyFill="1" applyBorder="1" applyAlignment="1" applyProtection="1">
      <alignment horizontal="right" vertical="center"/>
    </xf>
    <xf numFmtId="4" fontId="5" fillId="0" borderId="5" xfId="3" applyNumberFormat="1" applyFont="1" applyBorder="1" applyAlignment="1" applyProtection="1">
      <alignment horizontal="right" vertical="center"/>
    </xf>
    <xf numFmtId="3" fontId="0" fillId="0" borderId="6" xfId="2" applyNumberFormat="1" applyFont="1" applyBorder="1" applyAlignment="1" applyProtection="1">
      <alignment horizontal="center" vertical="center"/>
    </xf>
    <xf numFmtId="10" fontId="0" fillId="0" borderId="6" xfId="2" applyNumberFormat="1" applyFont="1" applyBorder="1" applyAlignment="1" applyProtection="1">
      <alignment horizontal="center" vertical="center"/>
    </xf>
    <xf numFmtId="4" fontId="5" fillId="3" borderId="6" xfId="3" applyNumberFormat="1" applyFont="1" applyFill="1" applyBorder="1" applyAlignment="1" applyProtection="1">
      <alignment vertical="center"/>
    </xf>
    <xf numFmtId="10" fontId="0" fillId="0" borderId="7" xfId="2" applyNumberFormat="1" applyFont="1" applyBorder="1" applyAlignment="1" applyProtection="1">
      <alignment horizontal="center" vertical="center"/>
    </xf>
    <xf numFmtId="0" fontId="6" fillId="0" borderId="2" xfId="3" applyFont="1" applyBorder="1" applyAlignment="1" applyProtection="1">
      <alignment horizontal="right" vertical="center" wrapText="1" readingOrder="1"/>
      <protection locked="0"/>
    </xf>
    <xf numFmtId="0" fontId="6" fillId="0" borderId="3" xfId="3" applyFont="1" applyBorder="1" applyAlignment="1" applyProtection="1">
      <alignment horizontal="right" vertical="center" wrapText="1" readingOrder="1"/>
      <protection locked="0"/>
    </xf>
    <xf numFmtId="3" fontId="6" fillId="0" borderId="8" xfId="3" applyNumberFormat="1" applyFont="1" applyBorder="1" applyAlignment="1" applyProtection="1">
      <alignment horizontal="right" vertical="center" wrapText="1" readingOrder="1"/>
      <protection locked="0"/>
    </xf>
    <xf numFmtId="3" fontId="6" fillId="0" borderId="9" xfId="3" applyNumberFormat="1" applyFont="1" applyBorder="1" applyAlignment="1" applyProtection="1">
      <alignment horizontal="right" vertical="center" wrapText="1" readingOrder="1"/>
      <protection locked="0"/>
    </xf>
    <xf numFmtId="4" fontId="9" fillId="0" borderId="10" xfId="3" applyNumberFormat="1" applyFont="1" applyBorder="1" applyAlignment="1" applyProtection="1">
      <alignment horizontal="right" vertical="center" wrapText="1" readingOrder="1"/>
      <protection locked="0"/>
    </xf>
    <xf numFmtId="166" fontId="7" fillId="0" borderId="8" xfId="1" applyNumberFormat="1" applyFont="1" applyBorder="1" applyAlignment="1" applyProtection="1">
      <alignment horizontal="right" vertical="center"/>
    </xf>
    <xf numFmtId="0" fontId="5" fillId="0" borderId="9" xfId="3" applyFont="1" applyBorder="1" applyAlignment="1" applyProtection="1">
      <alignment horizontal="right" vertical="center"/>
    </xf>
    <xf numFmtId="4" fontId="7" fillId="0" borderId="10" xfId="3" applyNumberFormat="1" applyFont="1" applyBorder="1" applyAlignment="1" applyProtection="1">
      <alignment horizontal="right" vertical="center"/>
    </xf>
    <xf numFmtId="10" fontId="0" fillId="0" borderId="11" xfId="2" applyNumberFormat="1" applyFont="1" applyBorder="1" applyAlignment="1" applyProtection="1">
      <alignment horizontal="center" vertical="center"/>
    </xf>
    <xf numFmtId="9" fontId="4" fillId="0" borderId="0" xfId="2" applyFont="1" applyBorder="1" applyAlignment="1" applyProtection="1"/>
    <xf numFmtId="0" fontId="10" fillId="0" borderId="0" xfId="4" applyFont="1" applyAlignment="1" applyProtection="1">
      <alignment horizontal="center" vertical="center"/>
    </xf>
    <xf numFmtId="3" fontId="3" fillId="0" borderId="0" xfId="4" applyNumberFormat="1" applyFont="1" applyAlignment="1" applyProtection="1">
      <alignment horizontal="center" vertical="center" wrapText="1"/>
    </xf>
    <xf numFmtId="164" fontId="0" fillId="0" borderId="0" xfId="6" applyFont="1" applyBorder="1" applyAlignment="1" applyProtection="1">
      <alignment horizontal="center" vertical="center" wrapText="1"/>
    </xf>
    <xf numFmtId="164" fontId="0" fillId="0" borderId="0" xfId="6" applyFont="1" applyBorder="1" applyAlignment="1" applyProtection="1">
      <alignment vertical="center" wrapText="1"/>
    </xf>
    <xf numFmtId="0" fontId="3" fillId="0" borderId="0" xfId="4" applyFont="1" applyAlignment="1" applyProtection="1">
      <alignment vertical="center"/>
    </xf>
    <xf numFmtId="0" fontId="3" fillId="0" borderId="0" xfId="4" applyFont="1" applyAlignment="1" applyProtection="1"/>
    <xf numFmtId="0" fontId="12" fillId="0" borderId="0" xfId="4" applyFont="1" applyAlignment="1" applyProtection="1">
      <alignment vertical="center"/>
    </xf>
    <xf numFmtId="0" fontId="3" fillId="0" borderId="0" xfId="4" applyFont="1" applyAlignment="1" applyProtection="1">
      <alignment horizontal="center" vertical="center"/>
    </xf>
    <xf numFmtId="0" fontId="3" fillId="0" borderId="0" xfId="4" applyFont="1" applyAlignment="1" applyProtection="1">
      <alignment horizontal="center" vertical="center" wrapText="1"/>
    </xf>
    <xf numFmtId="0" fontId="14" fillId="0" borderId="2" xfId="4" applyFont="1" applyBorder="1" applyAlignment="1" applyProtection="1">
      <alignment horizontal="center" vertical="center" wrapText="1"/>
    </xf>
    <xf numFmtId="0" fontId="15" fillId="0" borderId="2" xfId="4" applyFont="1" applyBorder="1" applyAlignment="1" applyProtection="1">
      <alignment horizontal="center" vertical="center" wrapText="1"/>
    </xf>
    <xf numFmtId="0" fontId="15" fillId="0" borderId="2" xfId="4" applyFont="1" applyBorder="1" applyAlignment="1" applyProtection="1">
      <alignment horizontal="justify" vertical="center" wrapText="1"/>
    </xf>
    <xf numFmtId="0" fontId="15" fillId="0" borderId="12" xfId="4" applyFont="1" applyBorder="1" applyAlignment="1" applyProtection="1">
      <alignment horizontal="center" vertical="center" wrapText="1"/>
    </xf>
    <xf numFmtId="0" fontId="15" fillId="0" borderId="2" xfId="4" applyFont="1" applyBorder="1" applyAlignment="1" applyProtection="1">
      <alignment vertical="center" wrapText="1"/>
    </xf>
    <xf numFmtId="0" fontId="15" fillId="0" borderId="2" xfId="4" applyFont="1" applyBorder="1" applyAlignment="1" applyProtection="1">
      <alignment wrapText="1"/>
    </xf>
    <xf numFmtId="0" fontId="15" fillId="3" borderId="2" xfId="4" applyFont="1" applyFill="1" applyBorder="1" applyAlignment="1" applyProtection="1">
      <alignment horizontal="center" vertical="center" wrapText="1"/>
    </xf>
    <xf numFmtId="0" fontId="15" fillId="0" borderId="2" xfId="4" applyFont="1" applyBorder="1" applyAlignment="1" applyProtection="1">
      <alignment horizontal="left" vertical="center" wrapText="1"/>
    </xf>
    <xf numFmtId="164" fontId="3" fillId="0" borderId="2" xfId="6" applyFont="1" applyBorder="1" applyAlignment="1" applyProtection="1">
      <alignment vertical="center"/>
    </xf>
    <xf numFmtId="167" fontId="12" fillId="0" borderId="0" xfId="4" applyNumberFormat="1" applyFont="1" applyAlignment="1" applyProtection="1">
      <alignment vertical="center"/>
    </xf>
    <xf numFmtId="9" fontId="12" fillId="0" borderId="0" xfId="5" applyFont="1" applyBorder="1" applyAlignment="1" applyProtection="1">
      <alignment vertical="center"/>
    </xf>
    <xf numFmtId="0" fontId="6" fillId="0" borderId="2" xfId="4" applyFont="1" applyBorder="1" applyAlignment="1" applyProtection="1">
      <alignment horizontal="center" vertical="center" wrapText="1"/>
    </xf>
    <xf numFmtId="0" fontId="15" fillId="3" borderId="2" xfId="4" applyFont="1" applyFill="1" applyBorder="1" applyAlignment="1" applyProtection="1">
      <alignment horizontal="center" wrapText="1"/>
    </xf>
    <xf numFmtId="0" fontId="9" fillId="0" borderId="2" xfId="4" applyFont="1" applyBorder="1" applyAlignment="1" applyProtection="1">
      <alignment vertical="center" wrapText="1"/>
    </xf>
    <xf numFmtId="0" fontId="9" fillId="0" borderId="2" xfId="4" applyFont="1" applyBorder="1" applyAlignment="1" applyProtection="1">
      <alignment horizontal="center" vertical="center" wrapText="1"/>
    </xf>
    <xf numFmtId="168" fontId="9" fillId="0" borderId="2" xfId="4" applyNumberFormat="1" applyFont="1" applyBorder="1" applyAlignment="1" applyProtection="1">
      <alignment vertical="center" wrapText="1"/>
    </xf>
    <xf numFmtId="164" fontId="0" fillId="0" borderId="2" xfId="6" applyFont="1" applyBorder="1" applyAlignment="1" applyProtection="1">
      <alignment vertical="center" wrapText="1"/>
    </xf>
    <xf numFmtId="0" fontId="3" fillId="0" borderId="2" xfId="4" applyFont="1" applyBorder="1" applyAlignment="1" applyProtection="1">
      <alignment wrapText="1"/>
    </xf>
    <xf numFmtId="168" fontId="3" fillId="0" borderId="2" xfId="4" applyNumberFormat="1" applyFont="1" applyBorder="1" applyAlignment="1" applyProtection="1">
      <alignment wrapText="1"/>
    </xf>
    <xf numFmtId="0" fontId="3" fillId="0" borderId="0" xfId="4" applyFont="1" applyAlignment="1" applyProtection="1">
      <alignment vertical="center" wrapText="1"/>
    </xf>
    <xf numFmtId="0" fontId="3" fillId="0" borderId="0" xfId="4" applyFont="1" applyAlignment="1" applyProtection="1">
      <alignment wrapText="1"/>
    </xf>
    <xf numFmtId="0" fontId="10" fillId="0" borderId="2" xfId="4" applyFont="1" applyBorder="1" applyAlignment="1" applyProtection="1">
      <alignment horizontal="center" vertical="center"/>
    </xf>
    <xf numFmtId="3" fontId="15" fillId="3" borderId="2" xfId="4" applyNumberFormat="1" applyFont="1" applyFill="1" applyBorder="1" applyAlignment="1" applyProtection="1">
      <alignment horizontal="center" vertical="center" wrapText="1"/>
    </xf>
    <xf numFmtId="3" fontId="3" fillId="0" borderId="2" xfId="4" applyNumberFormat="1" applyFont="1" applyBorder="1" applyAlignment="1" applyProtection="1">
      <alignment horizontal="center" vertical="center" wrapText="1"/>
    </xf>
    <xf numFmtId="164" fontId="0" fillId="0" borderId="2" xfId="6" applyFont="1" applyBorder="1" applyAlignment="1" applyProtection="1">
      <alignment horizontal="center" vertical="center" wrapText="1"/>
    </xf>
    <xf numFmtId="3" fontId="15" fillId="0" borderId="2" xfId="4" applyNumberFormat="1" applyFont="1" applyBorder="1" applyAlignment="1" applyProtection="1">
      <alignment horizontal="center" vertical="center" wrapText="1"/>
    </xf>
    <xf numFmtId="3" fontId="16" fillId="0" borderId="0" xfId="4" applyNumberFormat="1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3" fontId="0" fillId="0" borderId="0" xfId="0" applyNumberFormat="1" applyFont="1" applyAlignment="1" applyProtection="1">
      <alignment horizontal="center" vertical="center"/>
    </xf>
    <xf numFmtId="3" fontId="0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 wrapText="1"/>
    </xf>
    <xf numFmtId="0" fontId="19" fillId="0" borderId="2" xfId="3" applyFont="1" applyBorder="1" applyAlignment="1" applyProtection="1">
      <alignment horizontal="center" vertical="center" wrapText="1" readingOrder="1"/>
      <protection locked="0"/>
    </xf>
    <xf numFmtId="3" fontId="6" fillId="0" borderId="2" xfId="3" applyNumberFormat="1" applyFont="1" applyBorder="1" applyAlignment="1" applyProtection="1">
      <alignment horizontal="center" vertical="center" wrapText="1" readingOrder="1"/>
      <protection locked="0"/>
    </xf>
    <xf numFmtId="3" fontId="5" fillId="0" borderId="2" xfId="3" applyNumberFormat="1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20" fillId="0" borderId="2" xfId="3" applyFont="1" applyBorder="1" applyAlignment="1" applyProtection="1">
      <alignment horizontal="center" vertical="center" wrapText="1" readingOrder="1"/>
      <protection locked="0"/>
    </xf>
    <xf numFmtId="0" fontId="9" fillId="0" borderId="2" xfId="3" applyFont="1" applyBorder="1" applyAlignment="1" applyProtection="1">
      <alignment horizontal="left" vertical="center" wrapText="1" readingOrder="1"/>
      <protection locked="0"/>
    </xf>
    <xf numFmtId="3" fontId="9" fillId="2" borderId="2" xfId="3" applyNumberFormat="1" applyFont="1" applyFill="1" applyBorder="1" applyAlignment="1" applyProtection="1">
      <alignment horizontal="center" vertical="center" wrapText="1" readingOrder="1"/>
      <protection locked="0"/>
    </xf>
    <xf numFmtId="3" fontId="5" fillId="0" borderId="2" xfId="3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3" fontId="0" fillId="0" borderId="2" xfId="0" applyNumberFormat="1" applyFont="1" applyBorder="1" applyAlignment="1" applyProtection="1">
      <alignment vertical="center"/>
    </xf>
    <xf numFmtId="0" fontId="18" fillId="0" borderId="2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vertical="center"/>
    </xf>
    <xf numFmtId="3" fontId="17" fillId="0" borderId="2" xfId="0" applyNumberFormat="1" applyFont="1" applyBorder="1" applyAlignment="1" applyProtection="1">
      <alignment vertical="center"/>
    </xf>
    <xf numFmtId="3" fontId="0" fillId="4" borderId="2" xfId="0" applyNumberFormat="1" applyFill="1" applyBorder="1" applyAlignment="1">
      <alignment horizontal="center" vertical="center"/>
    </xf>
    <xf numFmtId="3" fontId="5" fillId="2" borderId="1" xfId="3" applyNumberFormat="1" applyFont="1" applyFill="1" applyBorder="1" applyAlignment="1" applyProtection="1">
      <alignment horizontal="center" vertical="center" wrapText="1"/>
    </xf>
    <xf numFmtId="0" fontId="5" fillId="3" borderId="1" xfId="3" applyFont="1" applyFill="1" applyBorder="1" applyAlignment="1" applyProtection="1">
      <alignment horizontal="center" vertical="center"/>
    </xf>
    <xf numFmtId="0" fontId="11" fillId="0" borderId="0" xfId="4" applyFont="1" applyBorder="1" applyAlignment="1" applyProtection="1">
      <alignment horizontal="center" vertical="center"/>
    </xf>
    <xf numFmtId="0" fontId="9" fillId="0" borderId="0" xfId="4" applyFont="1" applyBorder="1" applyAlignment="1" applyProtection="1">
      <alignment horizontal="left" vertical="center" wrapText="1"/>
    </xf>
    <xf numFmtId="0" fontId="13" fillId="0" borderId="2" xfId="4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left" vertical="center" wrapText="1"/>
    </xf>
    <xf numFmtId="0" fontId="22" fillId="0" borderId="0" xfId="0" applyFont="1" applyBorder="1" applyAlignment="1" applyProtection="1">
      <alignment vertical="center" wrapText="1"/>
    </xf>
    <xf numFmtId="0" fontId="22" fillId="0" borderId="0" xfId="0" applyFont="1" applyBorder="1" applyAlignment="1" applyProtection="1">
      <alignment vertical="center"/>
    </xf>
    <xf numFmtId="0" fontId="0" fillId="0" borderId="0" xfId="0" applyBorder="1" applyAlignment="1" applyProtection="1"/>
    <xf numFmtId="0" fontId="7" fillId="0" borderId="13" xfId="3" applyFont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/>
    </xf>
    <xf numFmtId="0" fontId="20" fillId="0" borderId="2" xfId="3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Font="1" applyFill="1" applyBorder="1" applyAlignment="1" applyProtection="1">
      <alignment vertical="center"/>
    </xf>
    <xf numFmtId="3" fontId="0" fillId="0" borderId="2" xfId="0" applyNumberFormat="1" applyFont="1" applyFill="1" applyBorder="1" applyAlignment="1" applyProtection="1">
      <alignment horizontal="center" vertical="center"/>
    </xf>
    <xf numFmtId="0" fontId="9" fillId="0" borderId="2" xfId="3" applyFont="1" applyFill="1" applyBorder="1" applyAlignment="1" applyProtection="1">
      <alignment horizontal="center" vertical="center" wrapText="1" readingOrder="1"/>
      <protection locked="0"/>
    </xf>
    <xf numFmtId="0" fontId="9" fillId="0" borderId="2" xfId="0" applyFont="1" applyFill="1" applyBorder="1" applyAlignment="1" applyProtection="1">
      <alignment horizontal="left" vertical="center" wrapText="1"/>
    </xf>
    <xf numFmtId="0" fontId="18" fillId="0" borderId="2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 wrapText="1"/>
    </xf>
    <xf numFmtId="0" fontId="17" fillId="0" borderId="2" xfId="0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vertical="center" wrapText="1"/>
    </xf>
    <xf numFmtId="3" fontId="17" fillId="0" borderId="2" xfId="0" applyNumberFormat="1" applyFont="1" applyFill="1" applyBorder="1" applyAlignment="1" applyProtection="1">
      <alignment horizontal="center" vertical="center"/>
    </xf>
  </cellXfs>
  <cellStyles count="14">
    <cellStyle name="Dziesiętny" xfId="1" builtinId="3"/>
    <cellStyle name="Dziesiętny 2" xfId="9"/>
    <cellStyle name="Dziesiętny 3" xfId="10"/>
    <cellStyle name="Normalny" xfId="0" builtinId="0"/>
    <cellStyle name="Normalny 2" xfId="3"/>
    <cellStyle name="Normalny 2 2" xfId="7"/>
    <cellStyle name="Normalny 3" xfId="4"/>
    <cellStyle name="Normalny 4" xfId="8"/>
    <cellStyle name="Normalny 5" xfId="12"/>
    <cellStyle name="Procentowy" xfId="2" builtinId="5"/>
    <cellStyle name="Procentowy 2" xfId="5"/>
    <cellStyle name="Procentowy 3" xfId="11"/>
    <cellStyle name="Procentowy 4" xfId="13"/>
    <cellStyle name="Walutowy 2" xfId="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view="pageBreakPreview" zoomScaleNormal="100" workbookViewId="0">
      <selection activeCell="G28" sqref="G28"/>
    </sheetView>
  </sheetViews>
  <sheetFormatPr defaultColWidth="9.140625" defaultRowHeight="12.75" x14ac:dyDescent="0.2"/>
  <cols>
    <col min="1" max="1" width="3.85546875" style="1" customWidth="1"/>
    <col min="2" max="2" width="27.140625" style="1" customWidth="1"/>
    <col min="3" max="3" width="8.7109375" style="1" customWidth="1"/>
    <col min="4" max="4" width="12.140625" style="1" customWidth="1"/>
    <col min="5" max="5" width="8.5703125" style="1" customWidth="1"/>
    <col min="6" max="6" width="8.7109375" style="1" customWidth="1"/>
    <col min="7" max="7" width="8.5703125" style="1" customWidth="1"/>
    <col min="8" max="8" width="13.140625" style="1" customWidth="1"/>
    <col min="9" max="9" width="16" style="2" customWidth="1"/>
    <col min="10" max="10" width="10" style="1" customWidth="1"/>
    <col min="11" max="16384" width="9.140625" style="1"/>
  </cols>
  <sheetData>
    <row r="1" spans="1:10" ht="57" customHeight="1" x14ac:dyDescent="0.2">
      <c r="A1" s="3"/>
      <c r="B1" s="3"/>
      <c r="C1" s="95" t="s">
        <v>0</v>
      </c>
      <c r="D1" s="95"/>
      <c r="E1" s="95"/>
      <c r="F1" s="96" t="s">
        <v>1</v>
      </c>
      <c r="G1" s="96"/>
      <c r="H1" s="96"/>
      <c r="I1" s="4"/>
      <c r="J1" s="3"/>
    </row>
    <row r="2" spans="1:10" s="15" customFormat="1" ht="38.25" x14ac:dyDescent="0.2">
      <c r="A2" s="5" t="s">
        <v>2</v>
      </c>
      <c r="B2" s="6" t="s">
        <v>3</v>
      </c>
      <c r="C2" s="7" t="s">
        <v>4</v>
      </c>
      <c r="D2" s="8" t="s">
        <v>5</v>
      </c>
      <c r="E2" s="9" t="s">
        <v>6</v>
      </c>
      <c r="F2" s="10" t="s">
        <v>7</v>
      </c>
      <c r="G2" s="11" t="s">
        <v>6</v>
      </c>
      <c r="H2" s="12" t="s">
        <v>8</v>
      </c>
      <c r="I2" s="13" t="s">
        <v>9</v>
      </c>
      <c r="J2" s="14" t="s">
        <v>10</v>
      </c>
    </row>
    <row r="3" spans="1:10" ht="15" x14ac:dyDescent="0.2">
      <c r="A3" s="16">
        <v>1</v>
      </c>
      <c r="B3" s="17" t="s">
        <v>11</v>
      </c>
      <c r="C3" s="18">
        <v>0</v>
      </c>
      <c r="D3" s="19">
        <v>0</v>
      </c>
      <c r="E3" s="20">
        <v>35</v>
      </c>
      <c r="F3" s="21">
        <f t="shared" ref="F3:F10" si="0">C3*2</f>
        <v>0</v>
      </c>
      <c r="G3" s="22">
        <v>65</v>
      </c>
      <c r="H3" s="23">
        <f t="shared" ref="H3:H10" si="1">G3*F3</f>
        <v>0</v>
      </c>
      <c r="I3" s="24">
        <f t="shared" ref="I3:I10" si="2">C3/6</f>
        <v>0</v>
      </c>
      <c r="J3" s="25">
        <f t="shared" ref="J3:J10" si="3">(G3-E3)/E3</f>
        <v>0.8571428571428571</v>
      </c>
    </row>
    <row r="4" spans="1:10" ht="15" x14ac:dyDescent="0.2">
      <c r="A4" s="16">
        <v>2</v>
      </c>
      <c r="B4" s="17" t="s">
        <v>12</v>
      </c>
      <c r="C4" s="18">
        <v>6</v>
      </c>
      <c r="D4" s="19">
        <v>150</v>
      </c>
      <c r="E4" s="20">
        <v>25</v>
      </c>
      <c r="F4" s="21">
        <f t="shared" si="0"/>
        <v>12</v>
      </c>
      <c r="G4" s="26">
        <v>25</v>
      </c>
      <c r="H4" s="23">
        <f t="shared" si="1"/>
        <v>300</v>
      </c>
      <c r="I4" s="24">
        <f t="shared" si="2"/>
        <v>1</v>
      </c>
      <c r="J4" s="25">
        <f t="shared" si="3"/>
        <v>0</v>
      </c>
    </row>
    <row r="5" spans="1:10" ht="15" x14ac:dyDescent="0.2">
      <c r="A5" s="16">
        <v>3</v>
      </c>
      <c r="B5" s="17" t="s">
        <v>13</v>
      </c>
      <c r="C5" s="18">
        <v>15564</v>
      </c>
      <c r="D5" s="19">
        <v>529176</v>
      </c>
      <c r="E5" s="20">
        <v>34</v>
      </c>
      <c r="F5" s="21">
        <f t="shared" si="0"/>
        <v>31128</v>
      </c>
      <c r="G5" s="26">
        <v>55</v>
      </c>
      <c r="H5" s="23">
        <f t="shared" si="1"/>
        <v>1712040</v>
      </c>
      <c r="I5" s="24">
        <f t="shared" si="2"/>
        <v>2594</v>
      </c>
      <c r="J5" s="25">
        <f t="shared" si="3"/>
        <v>0.61764705882352944</v>
      </c>
    </row>
    <row r="6" spans="1:10" ht="15" x14ac:dyDescent="0.2">
      <c r="A6" s="16">
        <v>4</v>
      </c>
      <c r="B6" s="17" t="s">
        <v>14</v>
      </c>
      <c r="C6" s="18">
        <v>0</v>
      </c>
      <c r="D6" s="19">
        <v>0</v>
      </c>
      <c r="E6" s="20">
        <v>17.25</v>
      </c>
      <c r="F6" s="21">
        <f t="shared" si="0"/>
        <v>0</v>
      </c>
      <c r="G6" s="26">
        <v>30</v>
      </c>
      <c r="H6" s="23">
        <f t="shared" si="1"/>
        <v>0</v>
      </c>
      <c r="I6" s="24">
        <f t="shared" si="2"/>
        <v>0</v>
      </c>
      <c r="J6" s="25">
        <f t="shared" si="3"/>
        <v>0.73913043478260865</v>
      </c>
    </row>
    <row r="7" spans="1:10" ht="15" x14ac:dyDescent="0.2">
      <c r="A7" s="16">
        <v>5</v>
      </c>
      <c r="B7" s="17" t="s">
        <v>15</v>
      </c>
      <c r="C7" s="18">
        <v>81</v>
      </c>
      <c r="D7" s="19">
        <v>3240</v>
      </c>
      <c r="E7" s="20">
        <v>40</v>
      </c>
      <c r="F7" s="21">
        <f t="shared" si="0"/>
        <v>162</v>
      </c>
      <c r="G7" s="26">
        <v>40</v>
      </c>
      <c r="H7" s="23">
        <f t="shared" si="1"/>
        <v>6480</v>
      </c>
      <c r="I7" s="24">
        <f t="shared" si="2"/>
        <v>13.5</v>
      </c>
      <c r="J7" s="25">
        <f t="shared" si="3"/>
        <v>0</v>
      </c>
    </row>
    <row r="8" spans="1:10" ht="15" x14ac:dyDescent="0.2">
      <c r="A8" s="16">
        <v>6</v>
      </c>
      <c r="B8" s="17" t="s">
        <v>16</v>
      </c>
      <c r="C8" s="18">
        <v>1</v>
      </c>
      <c r="D8" s="19">
        <v>120</v>
      </c>
      <c r="E8" s="20">
        <v>120</v>
      </c>
      <c r="F8" s="21">
        <f t="shared" si="0"/>
        <v>2</v>
      </c>
      <c r="G8" s="26">
        <v>140</v>
      </c>
      <c r="H8" s="23">
        <f t="shared" si="1"/>
        <v>280</v>
      </c>
      <c r="I8" s="24">
        <f t="shared" si="2"/>
        <v>0.16666666666666666</v>
      </c>
      <c r="J8" s="25">
        <f t="shared" si="3"/>
        <v>0.16666666666666666</v>
      </c>
    </row>
    <row r="9" spans="1:10" ht="15" x14ac:dyDescent="0.2">
      <c r="A9" s="16">
        <v>7</v>
      </c>
      <c r="B9" s="17" t="s">
        <v>17</v>
      </c>
      <c r="C9" s="18">
        <v>1284</v>
      </c>
      <c r="D9" s="19">
        <v>115560</v>
      </c>
      <c r="E9" s="20">
        <v>90</v>
      </c>
      <c r="F9" s="21">
        <f t="shared" si="0"/>
        <v>2568</v>
      </c>
      <c r="G9" s="26">
        <v>85</v>
      </c>
      <c r="H9" s="23">
        <f t="shared" si="1"/>
        <v>218280</v>
      </c>
      <c r="I9" s="24">
        <f t="shared" si="2"/>
        <v>214</v>
      </c>
      <c r="J9" s="25">
        <f t="shared" si="3"/>
        <v>-5.5555555555555552E-2</v>
      </c>
    </row>
    <row r="10" spans="1:10" ht="15" x14ac:dyDescent="0.2">
      <c r="A10" s="16">
        <v>8</v>
      </c>
      <c r="B10" s="17" t="s">
        <v>18</v>
      </c>
      <c r="C10" s="18">
        <v>5</v>
      </c>
      <c r="D10" s="19">
        <v>2000</v>
      </c>
      <c r="E10" s="20">
        <v>400</v>
      </c>
      <c r="F10" s="21">
        <f t="shared" si="0"/>
        <v>10</v>
      </c>
      <c r="G10" s="26">
        <v>400</v>
      </c>
      <c r="H10" s="23">
        <f t="shared" si="1"/>
        <v>4000</v>
      </c>
      <c r="I10" s="24">
        <f t="shared" si="2"/>
        <v>0.83333333333333337</v>
      </c>
      <c r="J10" s="27">
        <f t="shared" si="3"/>
        <v>0</v>
      </c>
    </row>
    <row r="11" spans="1:10" ht="15" x14ac:dyDescent="0.2">
      <c r="A11" s="28"/>
      <c r="B11" s="29"/>
      <c r="C11" s="30">
        <f>SUM(C3:C10)</f>
        <v>16941</v>
      </c>
      <c r="D11" s="31">
        <f>SUM(D3:D10)</f>
        <v>650246</v>
      </c>
      <c r="E11" s="32"/>
      <c r="F11" s="33">
        <f>SUM(F3:F10)</f>
        <v>33882</v>
      </c>
      <c r="G11" s="34"/>
      <c r="H11" s="35">
        <f>SUM(H3:H10)</f>
        <v>1941380</v>
      </c>
      <c r="I11" s="4"/>
      <c r="J11" s="36">
        <f>(H11-2*D11)/(2*D11)</f>
        <v>0.49280426177169873</v>
      </c>
    </row>
    <row r="20" spans="9:9" x14ac:dyDescent="0.2">
      <c r="I20" s="37"/>
    </row>
  </sheetData>
  <mergeCells count="2">
    <mergeCell ref="C1:E1"/>
    <mergeCell ref="F1:H1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7"/>
  <sheetViews>
    <sheetView view="pageBreakPreview" zoomScaleNormal="100" workbookViewId="0">
      <selection activeCell="D23" sqref="D23"/>
    </sheetView>
  </sheetViews>
  <sheetFormatPr defaultColWidth="9.140625" defaultRowHeight="15" x14ac:dyDescent="0.25"/>
  <cols>
    <col min="1" max="1" width="9.140625" style="38"/>
    <col min="2" max="2" width="26.85546875" style="39" customWidth="1"/>
    <col min="3" max="3" width="17.42578125" style="40" customWidth="1"/>
    <col min="4" max="4" width="33.140625" style="39" customWidth="1"/>
    <col min="5" max="6" width="25" style="41" customWidth="1"/>
    <col min="7" max="7" width="24.5703125" style="41" customWidth="1"/>
    <col min="8" max="8" width="19.28515625" style="41" customWidth="1"/>
    <col min="9" max="9" width="20.7109375" style="41" customWidth="1"/>
    <col min="10" max="10" width="13.42578125" style="42" customWidth="1"/>
    <col min="11" max="11" width="9.85546875" style="42" customWidth="1"/>
    <col min="12" max="1024" width="9.140625" style="42"/>
    <col min="1025" max="16384" width="9.140625" style="43"/>
  </cols>
  <sheetData>
    <row r="1" spans="1:12" s="44" customFormat="1" ht="18.75" x14ac:dyDescent="0.25">
      <c r="A1" s="97" t="s">
        <v>19</v>
      </c>
      <c r="B1" s="97"/>
      <c r="C1" s="97"/>
      <c r="D1" s="97"/>
      <c r="E1" s="97"/>
      <c r="F1" s="97"/>
      <c r="G1" s="97"/>
      <c r="H1" s="97"/>
      <c r="I1" s="42"/>
    </row>
    <row r="2" spans="1:12" s="44" customFormat="1" ht="18.75" x14ac:dyDescent="0.25">
      <c r="A2" s="97" t="s">
        <v>20</v>
      </c>
      <c r="B2" s="97"/>
      <c r="C2" s="97"/>
      <c r="D2" s="97"/>
      <c r="E2" s="97"/>
      <c r="F2" s="97"/>
      <c r="G2" s="97"/>
      <c r="H2" s="97"/>
      <c r="I2" s="42"/>
    </row>
    <row r="3" spans="1:12" s="42" customFormat="1" x14ac:dyDescent="0.25">
      <c r="A3" s="38"/>
      <c r="B3" s="45"/>
      <c r="C3" s="46"/>
    </row>
    <row r="4" spans="1:12" s="44" customFormat="1" ht="24" customHeight="1" x14ac:dyDescent="0.25">
      <c r="A4" s="98" t="s">
        <v>21</v>
      </c>
      <c r="B4" s="98"/>
      <c r="C4" s="98"/>
      <c r="D4" s="98"/>
      <c r="E4" s="98"/>
      <c r="F4" s="98"/>
      <c r="G4" s="98"/>
      <c r="H4" s="98"/>
    </row>
    <row r="5" spans="1:12" s="44" customFormat="1" ht="21" customHeight="1" x14ac:dyDescent="0.25">
      <c r="A5" s="98" t="s">
        <v>22</v>
      </c>
      <c r="B5" s="98"/>
      <c r="C5" s="98"/>
      <c r="D5" s="98"/>
      <c r="E5" s="98"/>
      <c r="F5" s="98"/>
      <c r="G5" s="98"/>
      <c r="H5" s="98"/>
    </row>
    <row r="6" spans="1:12" s="44" customFormat="1" ht="15.75" customHeight="1" x14ac:dyDescent="0.25">
      <c r="A6" s="98" t="s">
        <v>23</v>
      </c>
      <c r="B6" s="98"/>
      <c r="C6" s="98"/>
      <c r="D6" s="98"/>
      <c r="E6" s="98"/>
      <c r="F6" s="98"/>
      <c r="G6" s="98"/>
      <c r="H6" s="98"/>
    </row>
    <row r="7" spans="1:12" s="44" customFormat="1" ht="15" customHeight="1" x14ac:dyDescent="0.25">
      <c r="A7" s="98" t="s">
        <v>24</v>
      </c>
      <c r="B7" s="98"/>
      <c r="C7" s="98"/>
      <c r="D7" s="98"/>
      <c r="E7" s="98"/>
      <c r="F7" s="98"/>
      <c r="G7" s="98"/>
      <c r="H7" s="98"/>
    </row>
    <row r="8" spans="1:12" s="44" customFormat="1" ht="21" customHeight="1" x14ac:dyDescent="0.25">
      <c r="A8" s="98" t="s">
        <v>25</v>
      </c>
      <c r="B8" s="98"/>
      <c r="C8" s="98"/>
      <c r="D8" s="98"/>
      <c r="E8" s="98"/>
      <c r="F8" s="98"/>
      <c r="G8" s="98"/>
      <c r="H8" s="98"/>
    </row>
    <row r="9" spans="1:12" s="44" customFormat="1" ht="13.5" customHeight="1" x14ac:dyDescent="0.25">
      <c r="A9" s="98" t="s">
        <v>26</v>
      </c>
      <c r="B9" s="98"/>
      <c r="C9" s="98"/>
      <c r="D9" s="98"/>
      <c r="E9" s="98"/>
      <c r="F9" s="98"/>
      <c r="G9" s="98"/>
      <c r="H9" s="98"/>
    </row>
    <row r="10" spans="1:12" s="44" customFormat="1" ht="18.75" customHeight="1" x14ac:dyDescent="0.25">
      <c r="A10" s="98" t="s">
        <v>27</v>
      </c>
      <c r="B10" s="98"/>
      <c r="C10" s="98"/>
      <c r="D10" s="98"/>
      <c r="E10" s="98"/>
      <c r="F10" s="98"/>
      <c r="G10" s="98"/>
      <c r="H10" s="98"/>
    </row>
    <row r="11" spans="1:12" s="42" customFormat="1" x14ac:dyDescent="0.25">
      <c r="A11" s="38"/>
      <c r="B11" s="45"/>
      <c r="C11" s="46"/>
    </row>
    <row r="12" spans="1:12" s="42" customFormat="1" x14ac:dyDescent="0.25">
      <c r="A12" s="38"/>
      <c r="B12" s="45"/>
      <c r="C12" s="46"/>
    </row>
    <row r="13" spans="1:12" s="42" customFormat="1" x14ac:dyDescent="0.25">
      <c r="A13" s="99" t="s">
        <v>28</v>
      </c>
      <c r="B13" s="99"/>
      <c r="C13" s="99"/>
      <c r="D13" s="99"/>
      <c r="E13" s="99">
        <f>C13</f>
        <v>0</v>
      </c>
      <c r="F13" s="99"/>
      <c r="G13" s="99"/>
      <c r="H13" s="99" t="e">
        <f>#REF!</f>
        <v>#REF!</v>
      </c>
    </row>
    <row r="15" spans="1:12" ht="32.25" customHeight="1" x14ac:dyDescent="0.25">
      <c r="A15" s="47" t="s">
        <v>29</v>
      </c>
      <c r="B15" s="48" t="s">
        <v>30</v>
      </c>
      <c r="C15" s="48" t="s">
        <v>31</v>
      </c>
      <c r="D15" s="48" t="s">
        <v>32</v>
      </c>
      <c r="E15" s="49" t="s">
        <v>33</v>
      </c>
      <c r="F15" s="50" t="s">
        <v>34</v>
      </c>
      <c r="G15" s="51" t="s">
        <v>35</v>
      </c>
      <c r="H15" s="52" t="s">
        <v>36</v>
      </c>
      <c r="I15" s="52" t="s">
        <v>37</v>
      </c>
    </row>
    <row r="16" spans="1:12" ht="25.5" x14ac:dyDescent="0.25">
      <c r="A16" s="47">
        <v>1</v>
      </c>
      <c r="B16" s="53" t="s">
        <v>14</v>
      </c>
      <c r="C16" s="48" t="s">
        <v>38</v>
      </c>
      <c r="D16" s="54" t="s">
        <v>39</v>
      </c>
      <c r="E16" s="48" t="s">
        <v>40</v>
      </c>
      <c r="F16" s="48">
        <v>910</v>
      </c>
      <c r="G16" s="55">
        <v>17.25</v>
      </c>
      <c r="H16" s="55">
        <f t="shared" ref="H16:H37" si="0">G16*F16</f>
        <v>15697.5</v>
      </c>
      <c r="I16" s="55">
        <f t="shared" ref="I16:I37" si="1">H16</f>
        <v>15697.5</v>
      </c>
      <c r="J16" s="44"/>
      <c r="K16" s="56"/>
      <c r="L16" s="57"/>
    </row>
    <row r="17" spans="1:12" ht="25.5" x14ac:dyDescent="0.25">
      <c r="A17" s="47">
        <v>2</v>
      </c>
      <c r="B17" s="48" t="s">
        <v>41</v>
      </c>
      <c r="C17" s="48" t="s">
        <v>38</v>
      </c>
      <c r="D17" s="54" t="s">
        <v>42</v>
      </c>
      <c r="E17" s="48" t="s">
        <v>43</v>
      </c>
      <c r="F17" s="48">
        <v>20</v>
      </c>
      <c r="G17" s="55">
        <v>40.25</v>
      </c>
      <c r="H17" s="55">
        <f t="shared" si="0"/>
        <v>805</v>
      </c>
      <c r="I17" s="55">
        <f t="shared" si="1"/>
        <v>805</v>
      </c>
      <c r="J17" s="44"/>
      <c r="K17" s="56"/>
      <c r="L17" s="57"/>
    </row>
    <row r="18" spans="1:12" ht="25.5" x14ac:dyDescent="0.25">
      <c r="A18" s="47">
        <v>3</v>
      </c>
      <c r="B18" s="48" t="s">
        <v>44</v>
      </c>
      <c r="C18" s="48" t="s">
        <v>38</v>
      </c>
      <c r="D18" s="54" t="s">
        <v>39</v>
      </c>
      <c r="E18" s="48" t="s">
        <v>43</v>
      </c>
      <c r="F18" s="48">
        <v>6</v>
      </c>
      <c r="G18" s="55">
        <v>42.55</v>
      </c>
      <c r="H18" s="55">
        <f t="shared" si="0"/>
        <v>255.29999999999998</v>
      </c>
      <c r="I18" s="55">
        <f t="shared" si="1"/>
        <v>255.29999999999998</v>
      </c>
      <c r="J18" s="44"/>
      <c r="K18" s="56"/>
      <c r="L18" s="57"/>
    </row>
    <row r="19" spans="1:12" ht="38.25" x14ac:dyDescent="0.25">
      <c r="A19" s="47">
        <v>4</v>
      </c>
      <c r="B19" s="48" t="s">
        <v>45</v>
      </c>
      <c r="C19" s="48" t="s">
        <v>38</v>
      </c>
      <c r="D19" s="54" t="s">
        <v>46</v>
      </c>
      <c r="E19" s="48" t="s">
        <v>43</v>
      </c>
      <c r="F19" s="48">
        <v>1980</v>
      </c>
      <c r="G19" s="55">
        <v>33.35</v>
      </c>
      <c r="H19" s="55">
        <f t="shared" si="0"/>
        <v>66033</v>
      </c>
      <c r="I19" s="55">
        <f t="shared" si="1"/>
        <v>66033</v>
      </c>
      <c r="J19" s="44"/>
      <c r="K19" s="56"/>
      <c r="L19" s="57"/>
    </row>
    <row r="20" spans="1:12" ht="38.25" x14ac:dyDescent="0.25">
      <c r="A20" s="47">
        <v>5</v>
      </c>
      <c r="B20" s="48" t="s">
        <v>47</v>
      </c>
      <c r="C20" s="48" t="s">
        <v>38</v>
      </c>
      <c r="D20" s="54" t="s">
        <v>48</v>
      </c>
      <c r="E20" s="48" t="s">
        <v>43</v>
      </c>
      <c r="F20" s="48">
        <v>1140</v>
      </c>
      <c r="G20" s="55">
        <v>33.35</v>
      </c>
      <c r="H20" s="55">
        <f t="shared" si="0"/>
        <v>38019</v>
      </c>
      <c r="I20" s="55">
        <f t="shared" si="1"/>
        <v>38019</v>
      </c>
      <c r="J20" s="44"/>
      <c r="K20" s="56"/>
      <c r="L20" s="57"/>
    </row>
    <row r="21" spans="1:12" ht="38.25" x14ac:dyDescent="0.25">
      <c r="A21" s="47">
        <v>6</v>
      </c>
      <c r="B21" s="48" t="s">
        <v>49</v>
      </c>
      <c r="C21" s="48" t="s">
        <v>38</v>
      </c>
      <c r="D21" s="54" t="s">
        <v>50</v>
      </c>
      <c r="E21" s="48" t="s">
        <v>43</v>
      </c>
      <c r="F21" s="48">
        <v>350</v>
      </c>
      <c r="G21" s="55">
        <v>69</v>
      </c>
      <c r="H21" s="55">
        <f t="shared" si="0"/>
        <v>24150</v>
      </c>
      <c r="I21" s="55">
        <f t="shared" si="1"/>
        <v>24150</v>
      </c>
      <c r="J21" s="44"/>
      <c r="K21" s="56"/>
      <c r="L21" s="57"/>
    </row>
    <row r="22" spans="1:12" ht="38.25" x14ac:dyDescent="0.25">
      <c r="A22" s="47">
        <v>7</v>
      </c>
      <c r="B22" s="48" t="s">
        <v>51</v>
      </c>
      <c r="C22" s="48" t="s">
        <v>38</v>
      </c>
      <c r="D22" s="54" t="s">
        <v>52</v>
      </c>
      <c r="E22" s="48" t="s">
        <v>43</v>
      </c>
      <c r="F22" s="48">
        <v>130</v>
      </c>
      <c r="G22" s="55">
        <v>103.5</v>
      </c>
      <c r="H22" s="55">
        <f t="shared" si="0"/>
        <v>13455</v>
      </c>
      <c r="I22" s="55">
        <f t="shared" si="1"/>
        <v>13455</v>
      </c>
      <c r="J22" s="44"/>
      <c r="K22" s="56"/>
      <c r="L22" s="57"/>
    </row>
    <row r="23" spans="1:12" ht="38.25" x14ac:dyDescent="0.25">
      <c r="A23" s="47">
        <v>8</v>
      </c>
      <c r="B23" s="48" t="s">
        <v>53</v>
      </c>
      <c r="C23" s="48" t="s">
        <v>38</v>
      </c>
      <c r="D23" s="54" t="s">
        <v>54</v>
      </c>
      <c r="E23" s="48" t="s">
        <v>55</v>
      </c>
      <c r="F23" s="48">
        <v>5</v>
      </c>
      <c r="G23" s="55">
        <v>230</v>
      </c>
      <c r="H23" s="55">
        <f t="shared" si="0"/>
        <v>1150</v>
      </c>
      <c r="I23" s="55">
        <f t="shared" si="1"/>
        <v>1150</v>
      </c>
      <c r="J23" s="44"/>
      <c r="K23" s="56"/>
      <c r="L23" s="57"/>
    </row>
    <row r="24" spans="1:12" ht="38.25" x14ac:dyDescent="0.25">
      <c r="A24" s="47">
        <v>9</v>
      </c>
      <c r="B24" s="48" t="s">
        <v>56</v>
      </c>
      <c r="C24" s="48" t="s">
        <v>38</v>
      </c>
      <c r="D24" s="54" t="s">
        <v>57</v>
      </c>
      <c r="E24" s="48" t="s">
        <v>55</v>
      </c>
      <c r="F24" s="48">
        <v>5</v>
      </c>
      <c r="G24" s="55">
        <v>368</v>
      </c>
      <c r="H24" s="55">
        <f t="shared" si="0"/>
        <v>1840</v>
      </c>
      <c r="I24" s="55">
        <f t="shared" si="1"/>
        <v>1840</v>
      </c>
      <c r="J24" s="44"/>
      <c r="K24" s="56"/>
      <c r="L24" s="57"/>
    </row>
    <row r="25" spans="1:12" ht="42.75" customHeight="1" x14ac:dyDescent="0.25">
      <c r="A25" s="47">
        <v>10</v>
      </c>
      <c r="B25" s="48" t="s">
        <v>58</v>
      </c>
      <c r="C25" s="48" t="s">
        <v>59</v>
      </c>
      <c r="D25" s="48" t="s">
        <v>60</v>
      </c>
      <c r="E25" s="48" t="s">
        <v>43</v>
      </c>
      <c r="F25" s="48">
        <v>5</v>
      </c>
      <c r="G25" s="55">
        <v>74.75</v>
      </c>
      <c r="H25" s="55">
        <f t="shared" si="0"/>
        <v>373.75</v>
      </c>
      <c r="I25" s="55">
        <f t="shared" si="1"/>
        <v>373.75</v>
      </c>
      <c r="J25" s="44"/>
      <c r="K25" s="56"/>
      <c r="L25" s="57"/>
    </row>
    <row r="26" spans="1:12" ht="25.5" x14ac:dyDescent="0.25">
      <c r="A26" s="47">
        <v>11</v>
      </c>
      <c r="B26" s="48" t="s">
        <v>61</v>
      </c>
      <c r="C26" s="48" t="s">
        <v>59</v>
      </c>
      <c r="D26" s="48" t="s">
        <v>60</v>
      </c>
      <c r="E26" s="48" t="s">
        <v>43</v>
      </c>
      <c r="F26" s="48">
        <v>5</v>
      </c>
      <c r="G26" s="55">
        <v>74.75</v>
      </c>
      <c r="H26" s="55">
        <f t="shared" si="0"/>
        <v>373.75</v>
      </c>
      <c r="I26" s="55">
        <f t="shared" si="1"/>
        <v>373.75</v>
      </c>
      <c r="J26" s="44"/>
      <c r="K26" s="56"/>
      <c r="L26" s="57"/>
    </row>
    <row r="27" spans="1:12" ht="25.5" x14ac:dyDescent="0.25">
      <c r="A27" s="47">
        <v>12</v>
      </c>
      <c r="B27" s="48" t="s">
        <v>62</v>
      </c>
      <c r="C27" s="48" t="s">
        <v>59</v>
      </c>
      <c r="D27" s="48" t="s">
        <v>60</v>
      </c>
      <c r="E27" s="48" t="s">
        <v>43</v>
      </c>
      <c r="F27" s="48">
        <v>5</v>
      </c>
      <c r="G27" s="55">
        <v>74.75</v>
      </c>
      <c r="H27" s="55">
        <f t="shared" si="0"/>
        <v>373.75</v>
      </c>
      <c r="I27" s="55">
        <f t="shared" si="1"/>
        <v>373.75</v>
      </c>
      <c r="J27" s="44"/>
      <c r="K27" s="56"/>
      <c r="L27" s="57"/>
    </row>
    <row r="28" spans="1:12" ht="25.5" x14ac:dyDescent="0.25">
      <c r="A28" s="47">
        <v>13</v>
      </c>
      <c r="B28" s="48" t="s">
        <v>63</v>
      </c>
      <c r="C28" s="48" t="s">
        <v>59</v>
      </c>
      <c r="D28" s="48" t="s">
        <v>60</v>
      </c>
      <c r="E28" s="48" t="s">
        <v>43</v>
      </c>
      <c r="F28" s="48">
        <v>20</v>
      </c>
      <c r="G28" s="55">
        <v>74.75</v>
      </c>
      <c r="H28" s="55">
        <f t="shared" si="0"/>
        <v>1495</v>
      </c>
      <c r="I28" s="55">
        <f t="shared" si="1"/>
        <v>1495</v>
      </c>
      <c r="J28" s="44"/>
      <c r="K28" s="56"/>
      <c r="L28" s="57"/>
    </row>
    <row r="29" spans="1:12" ht="54.75" customHeight="1" x14ac:dyDescent="0.25">
      <c r="A29" s="47">
        <v>14</v>
      </c>
      <c r="B29" s="48" t="s">
        <v>64</v>
      </c>
      <c r="C29" s="48" t="s">
        <v>59</v>
      </c>
      <c r="D29" s="48" t="s">
        <v>60</v>
      </c>
      <c r="E29" s="48" t="s">
        <v>43</v>
      </c>
      <c r="F29" s="48">
        <v>50</v>
      </c>
      <c r="G29" s="55">
        <v>74.75</v>
      </c>
      <c r="H29" s="55">
        <f t="shared" si="0"/>
        <v>3737.5</v>
      </c>
      <c r="I29" s="55">
        <f t="shared" si="1"/>
        <v>3737.5</v>
      </c>
      <c r="J29" s="44"/>
      <c r="K29" s="56"/>
      <c r="L29" s="57"/>
    </row>
    <row r="30" spans="1:12" ht="25.5" x14ac:dyDescent="0.25">
      <c r="A30" s="47">
        <v>15</v>
      </c>
      <c r="B30" s="48" t="s">
        <v>65</v>
      </c>
      <c r="C30" s="48" t="s">
        <v>59</v>
      </c>
      <c r="D30" s="48" t="s">
        <v>60</v>
      </c>
      <c r="E30" s="48" t="s">
        <v>43</v>
      </c>
      <c r="F30" s="48">
        <v>5</v>
      </c>
      <c r="G30" s="55">
        <v>74.75</v>
      </c>
      <c r="H30" s="55">
        <f t="shared" si="0"/>
        <v>373.75</v>
      </c>
      <c r="I30" s="55">
        <f t="shared" si="1"/>
        <v>373.75</v>
      </c>
      <c r="J30" s="44"/>
      <c r="K30" s="56"/>
      <c r="L30" s="57"/>
    </row>
    <row r="31" spans="1:12" ht="25.5" x14ac:dyDescent="0.25">
      <c r="A31" s="47">
        <v>16</v>
      </c>
      <c r="B31" s="48" t="s">
        <v>66</v>
      </c>
      <c r="C31" s="48" t="s">
        <v>59</v>
      </c>
      <c r="D31" s="48" t="s">
        <v>60</v>
      </c>
      <c r="E31" s="48" t="s">
        <v>43</v>
      </c>
      <c r="F31" s="48">
        <v>10</v>
      </c>
      <c r="G31" s="55">
        <v>74.75</v>
      </c>
      <c r="H31" s="55">
        <f t="shared" si="0"/>
        <v>747.5</v>
      </c>
      <c r="I31" s="55">
        <f t="shared" si="1"/>
        <v>747.5</v>
      </c>
      <c r="J31" s="44"/>
      <c r="K31" s="56"/>
      <c r="L31" s="57"/>
    </row>
    <row r="32" spans="1:12" ht="25.5" x14ac:dyDescent="0.25">
      <c r="A32" s="47">
        <v>17</v>
      </c>
      <c r="B32" s="48" t="s">
        <v>67</v>
      </c>
      <c r="C32" s="48" t="s">
        <v>59</v>
      </c>
      <c r="D32" s="48" t="s">
        <v>60</v>
      </c>
      <c r="E32" s="48" t="s">
        <v>43</v>
      </c>
      <c r="F32" s="48">
        <v>5</v>
      </c>
      <c r="G32" s="55">
        <v>74.75</v>
      </c>
      <c r="H32" s="55">
        <f t="shared" si="0"/>
        <v>373.75</v>
      </c>
      <c r="I32" s="55">
        <f t="shared" si="1"/>
        <v>373.75</v>
      </c>
      <c r="J32" s="44"/>
      <c r="K32" s="56"/>
      <c r="L32" s="57"/>
    </row>
    <row r="33" spans="1:1024" ht="25.5" x14ac:dyDescent="0.25">
      <c r="A33" s="47">
        <v>18</v>
      </c>
      <c r="B33" s="48" t="s">
        <v>68</v>
      </c>
      <c r="C33" s="48" t="s">
        <v>59</v>
      </c>
      <c r="D33" s="48" t="s">
        <v>60</v>
      </c>
      <c r="E33" s="48" t="s">
        <v>43</v>
      </c>
      <c r="F33" s="48">
        <v>5</v>
      </c>
      <c r="G33" s="55">
        <v>74.75</v>
      </c>
      <c r="H33" s="55">
        <f t="shared" si="0"/>
        <v>373.75</v>
      </c>
      <c r="I33" s="55">
        <f t="shared" si="1"/>
        <v>373.75</v>
      </c>
      <c r="J33" s="44"/>
      <c r="K33" s="56"/>
      <c r="L33" s="57"/>
    </row>
    <row r="34" spans="1:1024" ht="51" x14ac:dyDescent="0.25">
      <c r="A34" s="47">
        <v>19</v>
      </c>
      <c r="B34" s="48" t="s">
        <v>69</v>
      </c>
      <c r="C34" s="48"/>
      <c r="D34" s="48"/>
      <c r="E34" s="48" t="s">
        <v>55</v>
      </c>
      <c r="F34" s="48">
        <v>100</v>
      </c>
      <c r="G34" s="55">
        <v>1725</v>
      </c>
      <c r="H34" s="55">
        <f t="shared" si="0"/>
        <v>172500</v>
      </c>
      <c r="I34" s="55">
        <f t="shared" si="1"/>
        <v>172500</v>
      </c>
      <c r="J34" s="44"/>
      <c r="K34" s="56"/>
      <c r="L34" s="57"/>
    </row>
    <row r="35" spans="1:1024" ht="51" x14ac:dyDescent="0.25">
      <c r="A35" s="47">
        <v>20</v>
      </c>
      <c r="B35" s="48" t="s">
        <v>70</v>
      </c>
      <c r="C35" s="48"/>
      <c r="D35" s="48"/>
      <c r="E35" s="48" t="s">
        <v>55</v>
      </c>
      <c r="F35" s="48">
        <v>50</v>
      </c>
      <c r="G35" s="55">
        <v>299</v>
      </c>
      <c r="H35" s="55">
        <f t="shared" si="0"/>
        <v>14950</v>
      </c>
      <c r="I35" s="55">
        <f t="shared" si="1"/>
        <v>14950</v>
      </c>
      <c r="J35" s="44"/>
      <c r="K35" s="56"/>
      <c r="L35" s="57"/>
    </row>
    <row r="36" spans="1:1024" ht="51" x14ac:dyDescent="0.25">
      <c r="A36" s="47">
        <v>21</v>
      </c>
      <c r="B36" s="48" t="s">
        <v>71</v>
      </c>
      <c r="C36" s="48"/>
      <c r="D36" s="48"/>
      <c r="E36" s="48" t="s">
        <v>55</v>
      </c>
      <c r="F36" s="48">
        <v>20</v>
      </c>
      <c r="G36" s="55">
        <v>368</v>
      </c>
      <c r="H36" s="55">
        <f t="shared" si="0"/>
        <v>7360</v>
      </c>
      <c r="I36" s="55">
        <f t="shared" si="1"/>
        <v>7360</v>
      </c>
      <c r="J36" s="44"/>
      <c r="K36" s="56"/>
      <c r="L36" s="57"/>
    </row>
    <row r="37" spans="1:1024" ht="51" x14ac:dyDescent="0.25">
      <c r="A37" s="47">
        <v>22</v>
      </c>
      <c r="B37" s="48" t="s">
        <v>72</v>
      </c>
      <c r="C37" s="48"/>
      <c r="D37" s="48"/>
      <c r="E37" s="48" t="s">
        <v>55</v>
      </c>
      <c r="F37" s="48">
        <v>30</v>
      </c>
      <c r="G37" s="55">
        <v>33.35</v>
      </c>
      <c r="H37" s="55">
        <f t="shared" si="0"/>
        <v>1000.5</v>
      </c>
      <c r="I37" s="55">
        <f t="shared" si="1"/>
        <v>1000.5</v>
      </c>
      <c r="J37" s="44"/>
      <c r="K37" s="56"/>
      <c r="L37" s="57"/>
    </row>
    <row r="38" spans="1:1024" ht="39" x14ac:dyDescent="0.25">
      <c r="A38" s="58">
        <v>23</v>
      </c>
      <c r="B38" s="59" t="s">
        <v>73</v>
      </c>
      <c r="C38" s="48" t="s">
        <v>38</v>
      </c>
      <c r="D38" s="60"/>
      <c r="E38" s="61" t="s">
        <v>74</v>
      </c>
      <c r="F38" s="60"/>
      <c r="G38" s="62">
        <v>34</v>
      </c>
      <c r="H38" s="62"/>
      <c r="I38" s="63"/>
    </row>
    <row r="39" spans="1:1024" s="67" customFormat="1" ht="30" customHeight="1" x14ac:dyDescent="0.25">
      <c r="A39" s="47">
        <v>24</v>
      </c>
      <c r="B39" s="53" t="s">
        <v>75</v>
      </c>
      <c r="C39" s="48" t="s">
        <v>38</v>
      </c>
      <c r="D39" s="64"/>
      <c r="E39" s="48" t="s">
        <v>76</v>
      </c>
      <c r="F39" s="64"/>
      <c r="G39" s="65">
        <v>25</v>
      </c>
      <c r="H39" s="65"/>
      <c r="I39" s="63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  <c r="IW39" s="66"/>
      <c r="IX39" s="66"/>
      <c r="IY39" s="66"/>
      <c r="IZ39" s="66"/>
      <c r="JA39" s="66"/>
      <c r="JB39" s="66"/>
      <c r="JC39" s="66"/>
      <c r="JD39" s="66"/>
      <c r="JE39" s="66"/>
      <c r="JF39" s="66"/>
      <c r="JG39" s="66"/>
      <c r="JH39" s="66"/>
      <c r="JI39" s="66"/>
      <c r="JJ39" s="66"/>
      <c r="JK39" s="66"/>
      <c r="JL39" s="66"/>
      <c r="JM39" s="66"/>
      <c r="JN39" s="66"/>
      <c r="JO39" s="66"/>
      <c r="JP39" s="66"/>
      <c r="JQ39" s="66"/>
      <c r="JR39" s="66"/>
      <c r="JS39" s="66"/>
      <c r="JT39" s="66"/>
      <c r="JU39" s="66"/>
      <c r="JV39" s="66"/>
      <c r="JW39" s="66"/>
      <c r="JX39" s="66"/>
      <c r="JY39" s="66"/>
      <c r="JZ39" s="66"/>
      <c r="KA39" s="66"/>
      <c r="KB39" s="66"/>
      <c r="KC39" s="66"/>
      <c r="KD39" s="66"/>
      <c r="KE39" s="66"/>
      <c r="KF39" s="66"/>
      <c r="KG39" s="66"/>
      <c r="KH39" s="66"/>
      <c r="KI39" s="66"/>
      <c r="KJ39" s="66"/>
      <c r="KK39" s="66"/>
      <c r="KL39" s="66"/>
      <c r="KM39" s="66"/>
      <c r="KN39" s="66"/>
      <c r="KO39" s="66"/>
      <c r="KP39" s="66"/>
      <c r="KQ39" s="66"/>
      <c r="KR39" s="66"/>
      <c r="KS39" s="66"/>
      <c r="KT39" s="66"/>
      <c r="KU39" s="66"/>
      <c r="KV39" s="66"/>
      <c r="KW39" s="66"/>
      <c r="KX39" s="66"/>
      <c r="KY39" s="66"/>
      <c r="KZ39" s="66"/>
      <c r="LA39" s="66"/>
      <c r="LB39" s="66"/>
      <c r="LC39" s="66"/>
      <c r="LD39" s="66"/>
      <c r="LE39" s="66"/>
      <c r="LF39" s="66"/>
      <c r="LG39" s="66"/>
      <c r="LH39" s="66"/>
      <c r="LI39" s="66"/>
      <c r="LJ39" s="66"/>
      <c r="LK39" s="66"/>
      <c r="LL39" s="66"/>
      <c r="LM39" s="66"/>
      <c r="LN39" s="66"/>
      <c r="LO39" s="66"/>
      <c r="LP39" s="66"/>
      <c r="LQ39" s="66"/>
      <c r="LR39" s="66"/>
      <c r="LS39" s="66"/>
      <c r="LT39" s="66"/>
      <c r="LU39" s="66"/>
      <c r="LV39" s="66"/>
      <c r="LW39" s="66"/>
      <c r="LX39" s="66"/>
      <c r="LY39" s="66"/>
      <c r="LZ39" s="66"/>
      <c r="MA39" s="66"/>
      <c r="MB39" s="66"/>
      <c r="MC39" s="66"/>
      <c r="MD39" s="66"/>
      <c r="ME39" s="66"/>
      <c r="MF39" s="66"/>
      <c r="MG39" s="66"/>
      <c r="MH39" s="66"/>
      <c r="MI39" s="66"/>
      <c r="MJ39" s="66"/>
      <c r="MK39" s="66"/>
      <c r="ML39" s="66"/>
      <c r="MM39" s="66"/>
      <c r="MN39" s="66"/>
      <c r="MO39" s="66"/>
      <c r="MP39" s="66"/>
      <c r="MQ39" s="66"/>
      <c r="MR39" s="66"/>
      <c r="MS39" s="66"/>
      <c r="MT39" s="66"/>
      <c r="MU39" s="66"/>
      <c r="MV39" s="66"/>
      <c r="MW39" s="66"/>
      <c r="MX39" s="66"/>
      <c r="MY39" s="66"/>
      <c r="MZ39" s="66"/>
      <c r="NA39" s="66"/>
      <c r="NB39" s="66"/>
      <c r="NC39" s="66"/>
      <c r="ND39" s="66"/>
      <c r="NE39" s="66"/>
      <c r="NF39" s="66"/>
      <c r="NG39" s="66"/>
      <c r="NH39" s="66"/>
      <c r="NI39" s="66"/>
      <c r="NJ39" s="66"/>
      <c r="NK39" s="66"/>
      <c r="NL39" s="66"/>
      <c r="NM39" s="66"/>
      <c r="NN39" s="66"/>
      <c r="NO39" s="66"/>
      <c r="NP39" s="66"/>
      <c r="NQ39" s="66"/>
      <c r="NR39" s="66"/>
      <c r="NS39" s="66"/>
      <c r="NT39" s="66"/>
      <c r="NU39" s="66"/>
      <c r="NV39" s="66"/>
      <c r="NW39" s="66"/>
      <c r="NX39" s="66"/>
      <c r="NY39" s="66"/>
      <c r="NZ39" s="66"/>
      <c r="OA39" s="66"/>
      <c r="OB39" s="66"/>
      <c r="OC39" s="66"/>
      <c r="OD39" s="66"/>
      <c r="OE39" s="66"/>
      <c r="OF39" s="66"/>
      <c r="OG39" s="66"/>
      <c r="OH39" s="66"/>
      <c r="OI39" s="66"/>
      <c r="OJ39" s="66"/>
      <c r="OK39" s="66"/>
      <c r="OL39" s="66"/>
      <c r="OM39" s="66"/>
      <c r="ON39" s="66"/>
      <c r="OO39" s="66"/>
      <c r="OP39" s="66"/>
      <c r="OQ39" s="66"/>
      <c r="OR39" s="66"/>
      <c r="OS39" s="66"/>
      <c r="OT39" s="66"/>
      <c r="OU39" s="66"/>
      <c r="OV39" s="66"/>
      <c r="OW39" s="66"/>
      <c r="OX39" s="66"/>
      <c r="OY39" s="66"/>
      <c r="OZ39" s="66"/>
      <c r="PA39" s="66"/>
      <c r="PB39" s="66"/>
      <c r="PC39" s="66"/>
      <c r="PD39" s="66"/>
      <c r="PE39" s="66"/>
      <c r="PF39" s="66"/>
      <c r="PG39" s="66"/>
      <c r="PH39" s="66"/>
      <c r="PI39" s="66"/>
      <c r="PJ39" s="66"/>
      <c r="PK39" s="66"/>
      <c r="PL39" s="66"/>
      <c r="PM39" s="66"/>
      <c r="PN39" s="66"/>
      <c r="PO39" s="66"/>
      <c r="PP39" s="66"/>
      <c r="PQ39" s="66"/>
      <c r="PR39" s="66"/>
      <c r="PS39" s="66"/>
      <c r="PT39" s="66"/>
      <c r="PU39" s="66"/>
      <c r="PV39" s="66"/>
      <c r="PW39" s="66"/>
      <c r="PX39" s="66"/>
      <c r="PY39" s="66"/>
      <c r="PZ39" s="66"/>
      <c r="QA39" s="66"/>
      <c r="QB39" s="66"/>
      <c r="QC39" s="66"/>
      <c r="QD39" s="66"/>
      <c r="QE39" s="66"/>
      <c r="QF39" s="66"/>
      <c r="QG39" s="66"/>
      <c r="QH39" s="66"/>
      <c r="QI39" s="66"/>
      <c r="QJ39" s="66"/>
      <c r="QK39" s="66"/>
      <c r="QL39" s="66"/>
      <c r="QM39" s="66"/>
      <c r="QN39" s="66"/>
      <c r="QO39" s="66"/>
      <c r="QP39" s="66"/>
      <c r="QQ39" s="66"/>
      <c r="QR39" s="66"/>
      <c r="QS39" s="66"/>
      <c r="QT39" s="66"/>
      <c r="QU39" s="66"/>
      <c r="QV39" s="66"/>
      <c r="QW39" s="66"/>
      <c r="QX39" s="66"/>
      <c r="QY39" s="66"/>
      <c r="QZ39" s="66"/>
      <c r="RA39" s="66"/>
      <c r="RB39" s="66"/>
      <c r="RC39" s="66"/>
      <c r="RD39" s="66"/>
      <c r="RE39" s="66"/>
      <c r="RF39" s="66"/>
      <c r="RG39" s="66"/>
      <c r="RH39" s="66"/>
      <c r="RI39" s="66"/>
      <c r="RJ39" s="66"/>
      <c r="RK39" s="66"/>
      <c r="RL39" s="66"/>
      <c r="RM39" s="66"/>
      <c r="RN39" s="66"/>
      <c r="RO39" s="66"/>
      <c r="RP39" s="66"/>
      <c r="RQ39" s="66"/>
      <c r="RR39" s="66"/>
      <c r="RS39" s="66"/>
      <c r="RT39" s="66"/>
      <c r="RU39" s="66"/>
      <c r="RV39" s="66"/>
      <c r="RW39" s="66"/>
      <c r="RX39" s="66"/>
      <c r="RY39" s="66"/>
      <c r="RZ39" s="66"/>
      <c r="SA39" s="66"/>
      <c r="SB39" s="66"/>
      <c r="SC39" s="66"/>
      <c r="SD39" s="66"/>
      <c r="SE39" s="66"/>
      <c r="SF39" s="66"/>
      <c r="SG39" s="66"/>
      <c r="SH39" s="66"/>
      <c r="SI39" s="66"/>
      <c r="SJ39" s="66"/>
      <c r="SK39" s="66"/>
      <c r="SL39" s="66"/>
      <c r="SM39" s="66"/>
      <c r="SN39" s="66"/>
      <c r="SO39" s="66"/>
      <c r="SP39" s="66"/>
      <c r="SQ39" s="66"/>
      <c r="SR39" s="66"/>
      <c r="SS39" s="66"/>
      <c r="ST39" s="66"/>
      <c r="SU39" s="66"/>
      <c r="SV39" s="66"/>
      <c r="SW39" s="66"/>
      <c r="SX39" s="66"/>
      <c r="SY39" s="66"/>
      <c r="SZ39" s="66"/>
      <c r="TA39" s="66"/>
      <c r="TB39" s="66"/>
      <c r="TC39" s="66"/>
      <c r="TD39" s="66"/>
      <c r="TE39" s="66"/>
      <c r="TF39" s="66"/>
      <c r="TG39" s="66"/>
      <c r="TH39" s="66"/>
      <c r="TI39" s="66"/>
      <c r="TJ39" s="66"/>
      <c r="TK39" s="66"/>
      <c r="TL39" s="66"/>
      <c r="TM39" s="66"/>
      <c r="TN39" s="66"/>
      <c r="TO39" s="66"/>
      <c r="TP39" s="66"/>
      <c r="TQ39" s="66"/>
      <c r="TR39" s="66"/>
      <c r="TS39" s="66"/>
      <c r="TT39" s="66"/>
      <c r="TU39" s="66"/>
      <c r="TV39" s="66"/>
      <c r="TW39" s="66"/>
      <c r="TX39" s="66"/>
      <c r="TY39" s="66"/>
      <c r="TZ39" s="66"/>
      <c r="UA39" s="66"/>
      <c r="UB39" s="66"/>
      <c r="UC39" s="66"/>
      <c r="UD39" s="66"/>
      <c r="UE39" s="66"/>
      <c r="UF39" s="66"/>
      <c r="UG39" s="66"/>
      <c r="UH39" s="66"/>
      <c r="UI39" s="66"/>
      <c r="UJ39" s="66"/>
      <c r="UK39" s="66"/>
      <c r="UL39" s="66"/>
      <c r="UM39" s="66"/>
      <c r="UN39" s="66"/>
      <c r="UO39" s="66"/>
      <c r="UP39" s="66"/>
      <c r="UQ39" s="66"/>
      <c r="UR39" s="66"/>
      <c r="US39" s="66"/>
      <c r="UT39" s="66"/>
      <c r="UU39" s="66"/>
      <c r="UV39" s="66"/>
      <c r="UW39" s="66"/>
      <c r="UX39" s="66"/>
      <c r="UY39" s="66"/>
      <c r="UZ39" s="66"/>
      <c r="VA39" s="66"/>
      <c r="VB39" s="66"/>
      <c r="VC39" s="66"/>
      <c r="VD39" s="66"/>
      <c r="VE39" s="66"/>
      <c r="VF39" s="66"/>
      <c r="VG39" s="66"/>
      <c r="VH39" s="66"/>
      <c r="VI39" s="66"/>
      <c r="VJ39" s="66"/>
      <c r="VK39" s="66"/>
      <c r="VL39" s="66"/>
      <c r="VM39" s="66"/>
      <c r="VN39" s="66"/>
      <c r="VO39" s="66"/>
      <c r="VP39" s="66"/>
      <c r="VQ39" s="66"/>
      <c r="VR39" s="66"/>
      <c r="VS39" s="66"/>
      <c r="VT39" s="66"/>
      <c r="VU39" s="66"/>
      <c r="VV39" s="66"/>
      <c r="VW39" s="66"/>
      <c r="VX39" s="66"/>
      <c r="VY39" s="66"/>
      <c r="VZ39" s="66"/>
      <c r="WA39" s="66"/>
      <c r="WB39" s="66"/>
      <c r="WC39" s="66"/>
      <c r="WD39" s="66"/>
      <c r="WE39" s="66"/>
      <c r="WF39" s="66"/>
      <c r="WG39" s="66"/>
      <c r="WH39" s="66"/>
      <c r="WI39" s="66"/>
      <c r="WJ39" s="66"/>
      <c r="WK39" s="66"/>
      <c r="WL39" s="66"/>
      <c r="WM39" s="66"/>
      <c r="WN39" s="66"/>
      <c r="WO39" s="66"/>
      <c r="WP39" s="66"/>
      <c r="WQ39" s="66"/>
      <c r="WR39" s="66"/>
      <c r="WS39" s="66"/>
      <c r="WT39" s="66"/>
      <c r="WU39" s="66"/>
      <c r="WV39" s="66"/>
      <c r="WW39" s="66"/>
      <c r="WX39" s="66"/>
      <c r="WY39" s="66"/>
      <c r="WZ39" s="66"/>
      <c r="XA39" s="66"/>
      <c r="XB39" s="66"/>
      <c r="XC39" s="66"/>
      <c r="XD39" s="66"/>
      <c r="XE39" s="66"/>
      <c r="XF39" s="66"/>
      <c r="XG39" s="66"/>
      <c r="XH39" s="66"/>
      <c r="XI39" s="66"/>
      <c r="XJ39" s="66"/>
      <c r="XK39" s="66"/>
      <c r="XL39" s="66"/>
      <c r="XM39" s="66"/>
      <c r="XN39" s="66"/>
      <c r="XO39" s="66"/>
      <c r="XP39" s="66"/>
      <c r="XQ39" s="66"/>
      <c r="XR39" s="66"/>
      <c r="XS39" s="66"/>
      <c r="XT39" s="66"/>
      <c r="XU39" s="66"/>
      <c r="XV39" s="66"/>
      <c r="XW39" s="66"/>
      <c r="XX39" s="66"/>
      <c r="XY39" s="66"/>
      <c r="XZ39" s="66"/>
      <c r="YA39" s="66"/>
      <c r="YB39" s="66"/>
      <c r="YC39" s="66"/>
      <c r="YD39" s="66"/>
      <c r="YE39" s="66"/>
      <c r="YF39" s="66"/>
      <c r="YG39" s="66"/>
      <c r="YH39" s="66"/>
      <c r="YI39" s="66"/>
      <c r="YJ39" s="66"/>
      <c r="YK39" s="66"/>
      <c r="YL39" s="66"/>
      <c r="YM39" s="66"/>
      <c r="YN39" s="66"/>
      <c r="YO39" s="66"/>
      <c r="YP39" s="66"/>
      <c r="YQ39" s="66"/>
      <c r="YR39" s="66"/>
      <c r="YS39" s="66"/>
      <c r="YT39" s="66"/>
      <c r="YU39" s="66"/>
      <c r="YV39" s="66"/>
      <c r="YW39" s="66"/>
      <c r="YX39" s="66"/>
      <c r="YY39" s="66"/>
      <c r="YZ39" s="66"/>
      <c r="ZA39" s="66"/>
      <c r="ZB39" s="66"/>
      <c r="ZC39" s="66"/>
      <c r="ZD39" s="66"/>
      <c r="ZE39" s="66"/>
      <c r="ZF39" s="66"/>
      <c r="ZG39" s="66"/>
      <c r="ZH39" s="66"/>
      <c r="ZI39" s="66"/>
      <c r="ZJ39" s="66"/>
      <c r="ZK39" s="66"/>
      <c r="ZL39" s="66"/>
      <c r="ZM39" s="66"/>
      <c r="ZN39" s="66"/>
      <c r="ZO39" s="66"/>
      <c r="ZP39" s="66"/>
      <c r="ZQ39" s="66"/>
      <c r="ZR39" s="66"/>
      <c r="ZS39" s="66"/>
      <c r="ZT39" s="66"/>
      <c r="ZU39" s="66"/>
      <c r="ZV39" s="66"/>
      <c r="ZW39" s="66"/>
      <c r="ZX39" s="66"/>
      <c r="ZY39" s="66"/>
      <c r="ZZ39" s="66"/>
      <c r="AAA39" s="66"/>
      <c r="AAB39" s="66"/>
      <c r="AAC39" s="66"/>
      <c r="AAD39" s="66"/>
      <c r="AAE39" s="66"/>
      <c r="AAF39" s="66"/>
      <c r="AAG39" s="66"/>
      <c r="AAH39" s="66"/>
      <c r="AAI39" s="66"/>
      <c r="AAJ39" s="66"/>
      <c r="AAK39" s="66"/>
      <c r="AAL39" s="66"/>
      <c r="AAM39" s="66"/>
      <c r="AAN39" s="66"/>
      <c r="AAO39" s="66"/>
      <c r="AAP39" s="66"/>
      <c r="AAQ39" s="66"/>
      <c r="AAR39" s="66"/>
      <c r="AAS39" s="66"/>
      <c r="AAT39" s="66"/>
      <c r="AAU39" s="66"/>
      <c r="AAV39" s="66"/>
      <c r="AAW39" s="66"/>
      <c r="AAX39" s="66"/>
      <c r="AAY39" s="66"/>
      <c r="AAZ39" s="66"/>
      <c r="ABA39" s="66"/>
      <c r="ABB39" s="66"/>
      <c r="ABC39" s="66"/>
      <c r="ABD39" s="66"/>
      <c r="ABE39" s="66"/>
      <c r="ABF39" s="66"/>
      <c r="ABG39" s="66"/>
      <c r="ABH39" s="66"/>
      <c r="ABI39" s="66"/>
      <c r="ABJ39" s="66"/>
      <c r="ABK39" s="66"/>
      <c r="ABL39" s="66"/>
      <c r="ABM39" s="66"/>
      <c r="ABN39" s="66"/>
      <c r="ABO39" s="66"/>
      <c r="ABP39" s="66"/>
      <c r="ABQ39" s="66"/>
      <c r="ABR39" s="66"/>
      <c r="ABS39" s="66"/>
      <c r="ABT39" s="66"/>
      <c r="ABU39" s="66"/>
      <c r="ABV39" s="66"/>
      <c r="ABW39" s="66"/>
      <c r="ABX39" s="66"/>
      <c r="ABY39" s="66"/>
      <c r="ABZ39" s="66"/>
      <c r="ACA39" s="66"/>
      <c r="ACB39" s="66"/>
      <c r="ACC39" s="66"/>
      <c r="ACD39" s="66"/>
      <c r="ACE39" s="66"/>
      <c r="ACF39" s="66"/>
      <c r="ACG39" s="66"/>
      <c r="ACH39" s="66"/>
      <c r="ACI39" s="66"/>
      <c r="ACJ39" s="66"/>
      <c r="ACK39" s="66"/>
      <c r="ACL39" s="66"/>
      <c r="ACM39" s="66"/>
      <c r="ACN39" s="66"/>
      <c r="ACO39" s="66"/>
      <c r="ACP39" s="66"/>
      <c r="ACQ39" s="66"/>
      <c r="ACR39" s="66"/>
      <c r="ACS39" s="66"/>
      <c r="ACT39" s="66"/>
      <c r="ACU39" s="66"/>
      <c r="ACV39" s="66"/>
      <c r="ACW39" s="66"/>
      <c r="ACX39" s="66"/>
      <c r="ACY39" s="66"/>
      <c r="ACZ39" s="66"/>
      <c r="ADA39" s="66"/>
      <c r="ADB39" s="66"/>
      <c r="ADC39" s="66"/>
      <c r="ADD39" s="66"/>
      <c r="ADE39" s="66"/>
      <c r="ADF39" s="66"/>
      <c r="ADG39" s="66"/>
      <c r="ADH39" s="66"/>
      <c r="ADI39" s="66"/>
      <c r="ADJ39" s="66"/>
      <c r="ADK39" s="66"/>
      <c r="ADL39" s="66"/>
      <c r="ADM39" s="66"/>
      <c r="ADN39" s="66"/>
      <c r="ADO39" s="66"/>
      <c r="ADP39" s="66"/>
      <c r="ADQ39" s="66"/>
      <c r="ADR39" s="66"/>
      <c r="ADS39" s="66"/>
      <c r="ADT39" s="66"/>
      <c r="ADU39" s="66"/>
      <c r="ADV39" s="66"/>
      <c r="ADW39" s="66"/>
      <c r="ADX39" s="66"/>
      <c r="ADY39" s="66"/>
      <c r="ADZ39" s="66"/>
      <c r="AEA39" s="66"/>
      <c r="AEB39" s="66"/>
      <c r="AEC39" s="66"/>
      <c r="AED39" s="66"/>
      <c r="AEE39" s="66"/>
      <c r="AEF39" s="66"/>
      <c r="AEG39" s="66"/>
      <c r="AEH39" s="66"/>
      <c r="AEI39" s="66"/>
      <c r="AEJ39" s="66"/>
      <c r="AEK39" s="66"/>
      <c r="AEL39" s="66"/>
      <c r="AEM39" s="66"/>
      <c r="AEN39" s="66"/>
      <c r="AEO39" s="66"/>
      <c r="AEP39" s="66"/>
      <c r="AEQ39" s="66"/>
      <c r="AER39" s="66"/>
      <c r="AES39" s="66"/>
      <c r="AET39" s="66"/>
      <c r="AEU39" s="66"/>
      <c r="AEV39" s="66"/>
      <c r="AEW39" s="66"/>
      <c r="AEX39" s="66"/>
      <c r="AEY39" s="66"/>
      <c r="AEZ39" s="66"/>
      <c r="AFA39" s="66"/>
      <c r="AFB39" s="66"/>
      <c r="AFC39" s="66"/>
      <c r="AFD39" s="66"/>
      <c r="AFE39" s="66"/>
      <c r="AFF39" s="66"/>
      <c r="AFG39" s="66"/>
      <c r="AFH39" s="66"/>
      <c r="AFI39" s="66"/>
      <c r="AFJ39" s="66"/>
      <c r="AFK39" s="66"/>
      <c r="AFL39" s="66"/>
      <c r="AFM39" s="66"/>
      <c r="AFN39" s="66"/>
      <c r="AFO39" s="66"/>
      <c r="AFP39" s="66"/>
      <c r="AFQ39" s="66"/>
      <c r="AFR39" s="66"/>
      <c r="AFS39" s="66"/>
      <c r="AFT39" s="66"/>
      <c r="AFU39" s="66"/>
      <c r="AFV39" s="66"/>
      <c r="AFW39" s="66"/>
      <c r="AFX39" s="66"/>
      <c r="AFY39" s="66"/>
      <c r="AFZ39" s="66"/>
      <c r="AGA39" s="66"/>
      <c r="AGB39" s="66"/>
      <c r="AGC39" s="66"/>
      <c r="AGD39" s="66"/>
      <c r="AGE39" s="66"/>
      <c r="AGF39" s="66"/>
      <c r="AGG39" s="66"/>
      <c r="AGH39" s="66"/>
      <c r="AGI39" s="66"/>
      <c r="AGJ39" s="66"/>
      <c r="AGK39" s="66"/>
      <c r="AGL39" s="66"/>
      <c r="AGM39" s="66"/>
      <c r="AGN39" s="66"/>
      <c r="AGO39" s="66"/>
      <c r="AGP39" s="66"/>
      <c r="AGQ39" s="66"/>
      <c r="AGR39" s="66"/>
      <c r="AGS39" s="66"/>
      <c r="AGT39" s="66"/>
      <c r="AGU39" s="66"/>
      <c r="AGV39" s="66"/>
      <c r="AGW39" s="66"/>
      <c r="AGX39" s="66"/>
      <c r="AGY39" s="66"/>
      <c r="AGZ39" s="66"/>
      <c r="AHA39" s="66"/>
      <c r="AHB39" s="66"/>
      <c r="AHC39" s="66"/>
      <c r="AHD39" s="66"/>
      <c r="AHE39" s="66"/>
      <c r="AHF39" s="66"/>
      <c r="AHG39" s="66"/>
      <c r="AHH39" s="66"/>
      <c r="AHI39" s="66"/>
      <c r="AHJ39" s="66"/>
      <c r="AHK39" s="66"/>
      <c r="AHL39" s="66"/>
      <c r="AHM39" s="66"/>
      <c r="AHN39" s="66"/>
      <c r="AHO39" s="66"/>
      <c r="AHP39" s="66"/>
      <c r="AHQ39" s="66"/>
      <c r="AHR39" s="66"/>
      <c r="AHS39" s="66"/>
      <c r="AHT39" s="66"/>
      <c r="AHU39" s="66"/>
      <c r="AHV39" s="66"/>
      <c r="AHW39" s="66"/>
      <c r="AHX39" s="66"/>
      <c r="AHY39" s="66"/>
      <c r="AHZ39" s="66"/>
      <c r="AIA39" s="66"/>
      <c r="AIB39" s="66"/>
      <c r="AIC39" s="66"/>
      <c r="AID39" s="66"/>
      <c r="AIE39" s="66"/>
      <c r="AIF39" s="66"/>
      <c r="AIG39" s="66"/>
      <c r="AIH39" s="66"/>
      <c r="AII39" s="66"/>
      <c r="AIJ39" s="66"/>
      <c r="AIK39" s="66"/>
      <c r="AIL39" s="66"/>
      <c r="AIM39" s="66"/>
      <c r="AIN39" s="66"/>
      <c r="AIO39" s="66"/>
      <c r="AIP39" s="66"/>
      <c r="AIQ39" s="66"/>
      <c r="AIR39" s="66"/>
      <c r="AIS39" s="66"/>
      <c r="AIT39" s="66"/>
      <c r="AIU39" s="66"/>
      <c r="AIV39" s="66"/>
      <c r="AIW39" s="66"/>
      <c r="AIX39" s="66"/>
      <c r="AIY39" s="66"/>
      <c r="AIZ39" s="66"/>
      <c r="AJA39" s="66"/>
      <c r="AJB39" s="66"/>
      <c r="AJC39" s="66"/>
      <c r="AJD39" s="66"/>
      <c r="AJE39" s="66"/>
      <c r="AJF39" s="66"/>
      <c r="AJG39" s="66"/>
      <c r="AJH39" s="66"/>
      <c r="AJI39" s="66"/>
      <c r="AJJ39" s="66"/>
      <c r="AJK39" s="66"/>
      <c r="AJL39" s="66"/>
      <c r="AJM39" s="66"/>
      <c r="AJN39" s="66"/>
      <c r="AJO39" s="66"/>
      <c r="AJP39" s="66"/>
      <c r="AJQ39" s="66"/>
      <c r="AJR39" s="66"/>
      <c r="AJS39" s="66"/>
      <c r="AJT39" s="66"/>
      <c r="AJU39" s="66"/>
      <c r="AJV39" s="66"/>
      <c r="AJW39" s="66"/>
      <c r="AJX39" s="66"/>
      <c r="AJY39" s="66"/>
      <c r="AJZ39" s="66"/>
      <c r="AKA39" s="66"/>
      <c r="AKB39" s="66"/>
      <c r="AKC39" s="66"/>
      <c r="AKD39" s="66"/>
      <c r="AKE39" s="66"/>
      <c r="AKF39" s="66"/>
      <c r="AKG39" s="66"/>
      <c r="AKH39" s="66"/>
      <c r="AKI39" s="66"/>
      <c r="AKJ39" s="66"/>
      <c r="AKK39" s="66"/>
      <c r="AKL39" s="66"/>
      <c r="AKM39" s="66"/>
      <c r="AKN39" s="66"/>
      <c r="AKO39" s="66"/>
      <c r="AKP39" s="66"/>
      <c r="AKQ39" s="66"/>
      <c r="AKR39" s="66"/>
      <c r="AKS39" s="66"/>
      <c r="AKT39" s="66"/>
      <c r="AKU39" s="66"/>
      <c r="AKV39" s="66"/>
      <c r="AKW39" s="66"/>
      <c r="AKX39" s="66"/>
      <c r="AKY39" s="66"/>
      <c r="AKZ39" s="66"/>
      <c r="ALA39" s="66"/>
      <c r="ALB39" s="66"/>
      <c r="ALC39" s="66"/>
      <c r="ALD39" s="66"/>
      <c r="ALE39" s="66"/>
      <c r="ALF39" s="66"/>
      <c r="ALG39" s="66"/>
      <c r="ALH39" s="66"/>
      <c r="ALI39" s="66"/>
      <c r="ALJ39" s="66"/>
      <c r="ALK39" s="66"/>
      <c r="ALL39" s="66"/>
      <c r="ALM39" s="66"/>
      <c r="ALN39" s="66"/>
      <c r="ALO39" s="66"/>
      <c r="ALP39" s="66"/>
      <c r="ALQ39" s="66"/>
      <c r="ALR39" s="66"/>
      <c r="ALS39" s="66"/>
      <c r="ALT39" s="66"/>
      <c r="ALU39" s="66"/>
      <c r="ALV39" s="66"/>
      <c r="ALW39" s="66"/>
      <c r="ALX39" s="66"/>
      <c r="ALY39" s="66"/>
      <c r="ALZ39" s="66"/>
      <c r="AMA39" s="66"/>
      <c r="AMB39" s="66"/>
      <c r="AMC39" s="66"/>
      <c r="AMD39" s="66"/>
      <c r="AME39" s="66"/>
      <c r="AMF39" s="66"/>
      <c r="AMG39" s="66"/>
      <c r="AMH39" s="66"/>
      <c r="AMI39" s="66"/>
      <c r="AMJ39" s="66"/>
    </row>
    <row r="40" spans="1:1024" ht="25.5" x14ac:dyDescent="0.25">
      <c r="A40" s="68">
        <v>25</v>
      </c>
      <c r="B40" s="69" t="s">
        <v>77</v>
      </c>
      <c r="C40" s="48" t="s">
        <v>38</v>
      </c>
      <c r="D40" s="70"/>
      <c r="E40" s="71" t="s">
        <v>74</v>
      </c>
      <c r="F40" s="63"/>
      <c r="G40" s="63">
        <v>40</v>
      </c>
      <c r="H40" s="63"/>
      <c r="I40" s="63"/>
    </row>
    <row r="41" spans="1:1024" ht="25.5" x14ac:dyDescent="0.25">
      <c r="A41" s="68">
        <v>26</v>
      </c>
      <c r="B41" s="69" t="s">
        <v>78</v>
      </c>
      <c r="C41" s="48" t="s">
        <v>38</v>
      </c>
      <c r="D41" s="70"/>
      <c r="E41" s="71" t="s">
        <v>74</v>
      </c>
      <c r="F41" s="63"/>
      <c r="G41" s="63">
        <v>35</v>
      </c>
      <c r="H41" s="63"/>
      <c r="I41" s="63"/>
    </row>
    <row r="42" spans="1:1024" ht="25.5" x14ac:dyDescent="0.25">
      <c r="A42" s="68">
        <v>27</v>
      </c>
      <c r="B42" s="72" t="s">
        <v>79</v>
      </c>
      <c r="C42" s="48" t="s">
        <v>38</v>
      </c>
      <c r="D42" s="70"/>
      <c r="E42" s="71" t="s">
        <v>74</v>
      </c>
      <c r="F42" s="63"/>
      <c r="G42" s="63">
        <v>34</v>
      </c>
      <c r="H42" s="63"/>
      <c r="I42" s="63"/>
    </row>
    <row r="43" spans="1:1024" x14ac:dyDescent="0.25">
      <c r="A43" s="68">
        <v>28</v>
      </c>
      <c r="B43" s="69" t="s">
        <v>80</v>
      </c>
      <c r="C43" s="48" t="s">
        <v>59</v>
      </c>
      <c r="D43" s="70"/>
      <c r="E43" s="71" t="s">
        <v>81</v>
      </c>
      <c r="F43" s="63"/>
      <c r="G43" s="63">
        <v>90</v>
      </c>
      <c r="H43" s="63"/>
      <c r="I43" s="63"/>
    </row>
    <row r="44" spans="1:1024" ht="25.5" x14ac:dyDescent="0.25">
      <c r="A44" s="68">
        <v>29</v>
      </c>
      <c r="B44" s="69" t="s">
        <v>82</v>
      </c>
      <c r="C44" s="48" t="s">
        <v>59</v>
      </c>
      <c r="D44" s="70"/>
      <c r="E44" s="71" t="s">
        <v>81</v>
      </c>
      <c r="F44" s="63"/>
      <c r="G44" s="63">
        <v>120</v>
      </c>
      <c r="H44" s="63"/>
      <c r="I44" s="63"/>
    </row>
    <row r="45" spans="1:1024" ht="25.5" x14ac:dyDescent="0.25">
      <c r="A45" s="68">
        <v>30</v>
      </c>
      <c r="B45" s="69" t="s">
        <v>83</v>
      </c>
      <c r="C45" s="48" t="s">
        <v>38</v>
      </c>
      <c r="D45" s="70"/>
      <c r="E45" s="71" t="s">
        <v>84</v>
      </c>
      <c r="F45" s="63"/>
      <c r="G45" s="63">
        <v>400</v>
      </c>
      <c r="H45" s="63"/>
      <c r="I45" s="63"/>
    </row>
    <row r="46" spans="1:1024" x14ac:dyDescent="0.25">
      <c r="B46" s="73"/>
    </row>
    <row r="47" spans="1:1024" x14ac:dyDescent="0.25">
      <c r="B47" s="73"/>
    </row>
  </sheetData>
  <autoFilter ref="A15:AMJ45"/>
  <mergeCells count="10">
    <mergeCell ref="A7:H7"/>
    <mergeCell ref="A8:H8"/>
    <mergeCell ref="A9:H9"/>
    <mergeCell ref="A10:H10"/>
    <mergeCell ref="A13:H13"/>
    <mergeCell ref="A1:H1"/>
    <mergeCell ref="A2:H2"/>
    <mergeCell ref="A4:H4"/>
    <mergeCell ref="A5:H5"/>
    <mergeCell ref="A6:H6"/>
  </mergeCells>
  <printOptions horizontalCentered="1"/>
  <pageMargins left="0.118055555555556" right="0.118055555555556" top="0.55138888888888904" bottom="0.74861111111111101" header="0.511811023622047" footer="0.31527777777777799"/>
  <pageSetup paperSize="9" scale="49" fitToHeight="0" orientation="portrait" horizontalDpi="300" verticalDpi="300" r:id="rId1"/>
  <headerFooter>
    <oddFooter>&amp;CStrona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173"/>
  <sheetViews>
    <sheetView tabSelected="1" view="pageBreakPreview" topLeftCell="A133" zoomScaleNormal="100" workbookViewId="0">
      <selection activeCell="D140" sqref="D140"/>
    </sheetView>
  </sheetViews>
  <sheetFormatPr defaultColWidth="9.140625" defaultRowHeight="15" x14ac:dyDescent="0.25"/>
  <cols>
    <col min="1" max="1" width="3.7109375" style="74" customWidth="1"/>
    <col min="2" max="2" width="10.42578125" style="74" customWidth="1"/>
    <col min="3" max="3" width="12.5703125" style="75" customWidth="1"/>
    <col min="4" max="4" width="40.140625" style="74" customWidth="1"/>
    <col min="5" max="5" width="21.140625" style="83" customWidth="1"/>
    <col min="6" max="6" width="14.7109375" style="76" customWidth="1"/>
    <col min="7" max="8" width="10.7109375" style="77" customWidth="1"/>
    <col min="9" max="9" width="11.140625" style="77" customWidth="1"/>
    <col min="10" max="10" width="9.140625" style="74"/>
    <col min="11" max="12" width="9.140625" style="74" hidden="1"/>
    <col min="13" max="16384" width="9.140625" style="74"/>
  </cols>
  <sheetData>
    <row r="1" spans="1:9" s="78" customFormat="1" ht="18.75" x14ac:dyDescent="0.25">
      <c r="A1" s="100" t="s">
        <v>92</v>
      </c>
      <c r="B1" s="100"/>
      <c r="C1" s="100"/>
      <c r="D1" s="100"/>
      <c r="E1" s="100"/>
      <c r="F1" s="100"/>
      <c r="G1" s="100"/>
      <c r="H1" s="100"/>
      <c r="I1" s="88"/>
    </row>
    <row r="2" spans="1:9" s="78" customFormat="1" ht="18.75" x14ac:dyDescent="0.25">
      <c r="A2" s="100" t="s">
        <v>93</v>
      </c>
      <c r="B2" s="100"/>
      <c r="C2" s="100"/>
      <c r="D2" s="100"/>
      <c r="E2" s="100"/>
      <c r="F2" s="100"/>
      <c r="G2" s="100"/>
      <c r="H2" s="100"/>
      <c r="I2" s="88"/>
    </row>
    <row r="3" spans="1:9" s="78" customFormat="1" ht="18.75" x14ac:dyDescent="0.25">
      <c r="A3" s="89"/>
      <c r="B3" s="89"/>
      <c r="C3" s="89"/>
      <c r="D3" s="89"/>
      <c r="E3" s="89"/>
      <c r="F3" s="89"/>
      <c r="G3" s="89"/>
      <c r="H3" s="89"/>
      <c r="I3" s="88"/>
    </row>
    <row r="4" spans="1:9" s="78" customFormat="1" ht="36.75" customHeight="1" x14ac:dyDescent="0.25">
      <c r="A4" s="101" t="s">
        <v>21</v>
      </c>
      <c r="B4" s="101"/>
      <c r="C4" s="101"/>
      <c r="D4" s="101"/>
      <c r="E4" s="101"/>
      <c r="F4" s="101"/>
      <c r="G4" s="101"/>
      <c r="H4" s="101"/>
    </row>
    <row r="5" spans="1:9" s="78" customFormat="1" ht="32.25" customHeight="1" x14ac:dyDescent="0.25">
      <c r="A5" s="101" t="s">
        <v>22</v>
      </c>
      <c r="B5" s="101"/>
      <c r="C5" s="101"/>
      <c r="D5" s="101"/>
      <c r="E5" s="101"/>
      <c r="F5" s="101"/>
      <c r="G5" s="101"/>
      <c r="H5" s="101"/>
    </row>
    <row r="6" spans="1:9" s="78" customFormat="1" ht="27" customHeight="1" x14ac:dyDescent="0.25">
      <c r="A6" s="101" t="s">
        <v>23</v>
      </c>
      <c r="B6" s="101"/>
      <c r="C6" s="101"/>
      <c r="D6" s="101"/>
      <c r="E6" s="101"/>
      <c r="F6" s="101"/>
      <c r="G6" s="101"/>
      <c r="H6" s="101"/>
    </row>
    <row r="7" spans="1:9" s="78" customFormat="1" ht="28.5" customHeight="1" x14ac:dyDescent="0.25">
      <c r="A7" s="101" t="s">
        <v>24</v>
      </c>
      <c r="B7" s="101"/>
      <c r="C7" s="101"/>
      <c r="D7" s="101"/>
      <c r="E7" s="101"/>
      <c r="F7" s="101"/>
      <c r="G7" s="101"/>
      <c r="H7" s="101"/>
    </row>
    <row r="8" spans="1:9" s="78" customFormat="1" ht="32.25" customHeight="1" x14ac:dyDescent="0.25">
      <c r="A8" s="101" t="s">
        <v>25</v>
      </c>
      <c r="B8" s="101"/>
      <c r="C8" s="101"/>
      <c r="D8" s="101"/>
      <c r="E8" s="101"/>
      <c r="F8" s="101"/>
      <c r="G8" s="101"/>
      <c r="H8" s="101"/>
    </row>
    <row r="9" spans="1:9" s="78" customFormat="1" ht="26.25" customHeight="1" x14ac:dyDescent="0.25">
      <c r="A9" s="101" t="s">
        <v>26</v>
      </c>
      <c r="B9" s="101"/>
      <c r="C9" s="101"/>
      <c r="D9" s="101"/>
      <c r="E9" s="101"/>
      <c r="F9" s="101"/>
      <c r="G9" s="101"/>
      <c r="H9" s="101"/>
    </row>
    <row r="10" spans="1:9" s="78" customFormat="1" ht="36.75" customHeight="1" x14ac:dyDescent="0.25">
      <c r="A10" s="101" t="s">
        <v>27</v>
      </c>
      <c r="B10" s="101"/>
      <c r="C10" s="101"/>
      <c r="D10" s="101"/>
      <c r="E10" s="101"/>
      <c r="F10" s="101"/>
      <c r="G10" s="101"/>
      <c r="H10" s="101"/>
    </row>
    <row r="11" spans="1:9" s="79" customFormat="1" ht="15" customHeight="1" x14ac:dyDescent="0.25">
      <c r="A11" s="105" t="s">
        <v>94</v>
      </c>
      <c r="B11" s="105"/>
      <c r="C11" s="105"/>
      <c r="D11" s="105"/>
      <c r="E11" s="105"/>
      <c r="F11" s="105"/>
      <c r="G11" s="105"/>
      <c r="H11" s="105"/>
      <c r="I11" s="105"/>
    </row>
    <row r="12" spans="1:9" s="83" customFormat="1" ht="76.5" x14ac:dyDescent="0.25">
      <c r="A12" s="5" t="s">
        <v>2</v>
      </c>
      <c r="B12" s="5" t="s">
        <v>85</v>
      </c>
      <c r="C12" s="80" t="s">
        <v>86</v>
      </c>
      <c r="D12" s="5" t="s">
        <v>30</v>
      </c>
      <c r="E12" s="5" t="s">
        <v>87</v>
      </c>
      <c r="F12" s="81" t="s">
        <v>88</v>
      </c>
      <c r="G12" s="82" t="s">
        <v>89</v>
      </c>
      <c r="H12" s="82" t="s">
        <v>36</v>
      </c>
      <c r="I12" s="82" t="s">
        <v>37</v>
      </c>
    </row>
    <row r="13" spans="1:9" ht="20.25" customHeight="1" x14ac:dyDescent="0.25">
      <c r="A13" s="16">
        <v>1</v>
      </c>
      <c r="B13" s="16" t="s">
        <v>95</v>
      </c>
      <c r="C13" s="84" t="s">
        <v>96</v>
      </c>
      <c r="D13" s="85" t="s">
        <v>97</v>
      </c>
      <c r="E13" s="16" t="s">
        <v>91</v>
      </c>
      <c r="F13" s="86"/>
      <c r="G13" s="87">
        <v>4706</v>
      </c>
      <c r="H13" s="87"/>
      <c r="I13" s="87"/>
    </row>
    <row r="14" spans="1:9" x14ac:dyDescent="0.25">
      <c r="A14" s="16">
        <v>2</v>
      </c>
      <c r="B14" s="16" t="s">
        <v>95</v>
      </c>
      <c r="C14" s="84" t="s">
        <v>96</v>
      </c>
      <c r="D14" s="85" t="s">
        <v>98</v>
      </c>
      <c r="E14" s="16" t="s">
        <v>91</v>
      </c>
      <c r="F14" s="86"/>
      <c r="G14" s="87">
        <v>1738</v>
      </c>
      <c r="H14" s="87"/>
      <c r="I14" s="87"/>
    </row>
    <row r="15" spans="1:9" x14ac:dyDescent="0.25">
      <c r="A15" s="16">
        <v>3</v>
      </c>
      <c r="B15" s="16" t="s">
        <v>95</v>
      </c>
      <c r="C15" s="84" t="s">
        <v>96</v>
      </c>
      <c r="D15" s="85" t="s">
        <v>99</v>
      </c>
      <c r="E15" s="16" t="s">
        <v>91</v>
      </c>
      <c r="F15" s="86"/>
      <c r="G15" s="87">
        <v>1108</v>
      </c>
      <c r="H15" s="87"/>
      <c r="I15" s="87"/>
    </row>
    <row r="16" spans="1:9" x14ac:dyDescent="0.25">
      <c r="A16" s="16">
        <v>4</v>
      </c>
      <c r="B16" s="16" t="s">
        <v>95</v>
      </c>
      <c r="C16" s="84" t="s">
        <v>96</v>
      </c>
      <c r="D16" s="85" t="s">
        <v>100</v>
      </c>
      <c r="E16" s="16" t="s">
        <v>101</v>
      </c>
      <c r="F16" s="86"/>
      <c r="G16" s="87">
        <v>914</v>
      </c>
      <c r="H16" s="87"/>
      <c r="I16" s="87"/>
    </row>
    <row r="17" spans="1:9" x14ac:dyDescent="0.25">
      <c r="A17" s="16">
        <v>5</v>
      </c>
      <c r="B17" s="16" t="s">
        <v>95</v>
      </c>
      <c r="C17" s="84" t="s">
        <v>96</v>
      </c>
      <c r="D17" s="85" t="s">
        <v>102</v>
      </c>
      <c r="E17" s="16" t="s">
        <v>91</v>
      </c>
      <c r="F17" s="86"/>
      <c r="G17" s="87">
        <v>542</v>
      </c>
      <c r="H17" s="87"/>
      <c r="I17" s="87"/>
    </row>
    <row r="18" spans="1:9" x14ac:dyDescent="0.25">
      <c r="A18" s="16">
        <v>6</v>
      </c>
      <c r="B18" s="16" t="s">
        <v>95</v>
      </c>
      <c r="C18" s="84" t="s">
        <v>96</v>
      </c>
      <c r="D18" s="85" t="s">
        <v>103</v>
      </c>
      <c r="E18" s="16" t="s">
        <v>104</v>
      </c>
      <c r="F18" s="86"/>
      <c r="G18" s="87">
        <v>514</v>
      </c>
      <c r="H18" s="87"/>
      <c r="I18" s="87"/>
    </row>
    <row r="19" spans="1:9" x14ac:dyDescent="0.25">
      <c r="A19" s="16">
        <v>7</v>
      </c>
      <c r="B19" s="16" t="s">
        <v>95</v>
      </c>
      <c r="C19" s="84" t="s">
        <v>96</v>
      </c>
      <c r="D19" s="85" t="s">
        <v>105</v>
      </c>
      <c r="E19" s="16" t="s">
        <v>91</v>
      </c>
      <c r="F19" s="86"/>
      <c r="G19" s="87">
        <v>432</v>
      </c>
      <c r="H19" s="87"/>
      <c r="I19" s="87"/>
    </row>
    <row r="20" spans="1:9" x14ac:dyDescent="0.25">
      <c r="A20" s="16">
        <v>8</v>
      </c>
      <c r="B20" s="16" t="s">
        <v>95</v>
      </c>
      <c r="C20" s="84" t="s">
        <v>96</v>
      </c>
      <c r="D20" s="85" t="s">
        <v>106</v>
      </c>
      <c r="E20" s="16" t="s">
        <v>91</v>
      </c>
      <c r="F20" s="86"/>
      <c r="G20" s="87">
        <v>430</v>
      </c>
      <c r="H20" s="87"/>
      <c r="I20" s="87"/>
    </row>
    <row r="21" spans="1:9" x14ac:dyDescent="0.25">
      <c r="A21" s="16">
        <v>9</v>
      </c>
      <c r="B21" s="16" t="s">
        <v>95</v>
      </c>
      <c r="C21" s="84" t="s">
        <v>96</v>
      </c>
      <c r="D21" s="85" t="s">
        <v>107</v>
      </c>
      <c r="E21" s="16" t="s">
        <v>91</v>
      </c>
      <c r="F21" s="86"/>
      <c r="G21" s="87">
        <v>296</v>
      </c>
      <c r="H21" s="87"/>
      <c r="I21" s="87"/>
    </row>
    <row r="22" spans="1:9" x14ac:dyDescent="0.25">
      <c r="A22" s="16">
        <v>10</v>
      </c>
      <c r="B22" s="16" t="s">
        <v>95</v>
      </c>
      <c r="C22" s="84" t="s">
        <v>96</v>
      </c>
      <c r="D22" s="85" t="s">
        <v>108</v>
      </c>
      <c r="E22" s="16" t="s">
        <v>91</v>
      </c>
      <c r="F22" s="86"/>
      <c r="G22" s="87">
        <v>264</v>
      </c>
      <c r="H22" s="87"/>
      <c r="I22" s="87"/>
    </row>
    <row r="23" spans="1:9" x14ac:dyDescent="0.25">
      <c r="A23" s="16">
        <v>11</v>
      </c>
      <c r="B23" s="16" t="s">
        <v>95</v>
      </c>
      <c r="C23" s="84" t="s">
        <v>96</v>
      </c>
      <c r="D23" s="85" t="s">
        <v>109</v>
      </c>
      <c r="E23" s="16" t="s">
        <v>110</v>
      </c>
      <c r="F23" s="86"/>
      <c r="G23" s="87">
        <v>236</v>
      </c>
      <c r="H23" s="87"/>
      <c r="I23" s="87"/>
    </row>
    <row r="24" spans="1:9" x14ac:dyDescent="0.25">
      <c r="A24" s="16">
        <v>12</v>
      </c>
      <c r="B24" s="16" t="s">
        <v>95</v>
      </c>
      <c r="C24" s="84" t="s">
        <v>96</v>
      </c>
      <c r="D24" s="85" t="s">
        <v>111</v>
      </c>
      <c r="E24" s="16" t="s">
        <v>91</v>
      </c>
      <c r="F24" s="86"/>
      <c r="G24" s="87">
        <v>232</v>
      </c>
      <c r="H24" s="87"/>
      <c r="I24" s="87"/>
    </row>
    <row r="25" spans="1:9" x14ac:dyDescent="0.25">
      <c r="A25" s="16">
        <v>13</v>
      </c>
      <c r="B25" s="16" t="s">
        <v>95</v>
      </c>
      <c r="C25" s="84" t="s">
        <v>96</v>
      </c>
      <c r="D25" s="85" t="s">
        <v>112</v>
      </c>
      <c r="E25" s="16" t="s">
        <v>91</v>
      </c>
      <c r="F25" s="86"/>
      <c r="G25" s="87">
        <v>220</v>
      </c>
      <c r="H25" s="87"/>
      <c r="I25" s="87"/>
    </row>
    <row r="26" spans="1:9" x14ac:dyDescent="0.25">
      <c r="A26" s="16">
        <v>14</v>
      </c>
      <c r="B26" s="16" t="s">
        <v>95</v>
      </c>
      <c r="C26" s="84" t="s">
        <v>96</v>
      </c>
      <c r="D26" s="85" t="s">
        <v>113</v>
      </c>
      <c r="E26" s="16" t="s">
        <v>91</v>
      </c>
      <c r="F26" s="86"/>
      <c r="G26" s="87">
        <v>204</v>
      </c>
      <c r="H26" s="87"/>
      <c r="I26" s="87"/>
    </row>
    <row r="27" spans="1:9" x14ac:dyDescent="0.25">
      <c r="A27" s="16">
        <v>15</v>
      </c>
      <c r="B27" s="16" t="s">
        <v>95</v>
      </c>
      <c r="C27" s="84" t="s">
        <v>96</v>
      </c>
      <c r="D27" s="85" t="s">
        <v>114</v>
      </c>
      <c r="E27" s="16" t="s">
        <v>91</v>
      </c>
      <c r="F27" s="86"/>
      <c r="G27" s="87">
        <v>192</v>
      </c>
      <c r="H27" s="87"/>
      <c r="I27" s="87"/>
    </row>
    <row r="28" spans="1:9" x14ac:dyDescent="0.25">
      <c r="A28" s="16">
        <v>16</v>
      </c>
      <c r="B28" s="16" t="s">
        <v>95</v>
      </c>
      <c r="C28" s="84" t="s">
        <v>96</v>
      </c>
      <c r="D28" s="85" t="s">
        <v>115</v>
      </c>
      <c r="E28" s="16" t="s">
        <v>91</v>
      </c>
      <c r="F28" s="86"/>
      <c r="G28" s="87">
        <v>184</v>
      </c>
      <c r="H28" s="87"/>
      <c r="I28" s="87"/>
    </row>
    <row r="29" spans="1:9" x14ac:dyDescent="0.25">
      <c r="A29" s="16">
        <v>17</v>
      </c>
      <c r="B29" s="16" t="s">
        <v>95</v>
      </c>
      <c r="C29" s="84" t="s">
        <v>96</v>
      </c>
      <c r="D29" s="85" t="s">
        <v>116</v>
      </c>
      <c r="E29" s="16" t="s">
        <v>91</v>
      </c>
      <c r="F29" s="86"/>
      <c r="G29" s="87">
        <v>176</v>
      </c>
      <c r="H29" s="87"/>
      <c r="I29" s="87"/>
    </row>
    <row r="30" spans="1:9" x14ac:dyDescent="0.25">
      <c r="A30" s="16">
        <v>18</v>
      </c>
      <c r="B30" s="16" t="s">
        <v>95</v>
      </c>
      <c r="C30" s="84" t="s">
        <v>96</v>
      </c>
      <c r="D30" s="85" t="s">
        <v>117</v>
      </c>
      <c r="E30" s="16" t="s">
        <v>91</v>
      </c>
      <c r="F30" s="86"/>
      <c r="G30" s="87">
        <v>136</v>
      </c>
      <c r="H30" s="87"/>
      <c r="I30" s="87"/>
    </row>
    <row r="31" spans="1:9" x14ac:dyDescent="0.25">
      <c r="A31" s="16">
        <v>19</v>
      </c>
      <c r="B31" s="16" t="s">
        <v>95</v>
      </c>
      <c r="C31" s="84" t="s">
        <v>96</v>
      </c>
      <c r="D31" s="85" t="s">
        <v>118</v>
      </c>
      <c r="E31" s="16" t="s">
        <v>91</v>
      </c>
      <c r="F31" s="86"/>
      <c r="G31" s="87">
        <v>136</v>
      </c>
      <c r="H31" s="87"/>
      <c r="I31" s="87"/>
    </row>
    <row r="32" spans="1:9" x14ac:dyDescent="0.25">
      <c r="A32" s="16">
        <v>20</v>
      </c>
      <c r="B32" s="16" t="s">
        <v>95</v>
      </c>
      <c r="C32" s="84" t="s">
        <v>96</v>
      </c>
      <c r="D32" s="85" t="s">
        <v>119</v>
      </c>
      <c r="E32" s="16" t="s">
        <v>101</v>
      </c>
      <c r="F32" s="86"/>
      <c r="G32" s="87">
        <v>124</v>
      </c>
      <c r="H32" s="87"/>
      <c r="I32" s="87"/>
    </row>
    <row r="33" spans="1:9" x14ac:dyDescent="0.25">
      <c r="A33" s="16">
        <v>21</v>
      </c>
      <c r="B33" s="16" t="s">
        <v>95</v>
      </c>
      <c r="C33" s="84" t="s">
        <v>96</v>
      </c>
      <c r="D33" s="85" t="s">
        <v>120</v>
      </c>
      <c r="E33" s="16" t="s">
        <v>91</v>
      </c>
      <c r="F33" s="86"/>
      <c r="G33" s="87">
        <v>116</v>
      </c>
      <c r="H33" s="87"/>
      <c r="I33" s="87"/>
    </row>
    <row r="34" spans="1:9" x14ac:dyDescent="0.25">
      <c r="A34" s="16">
        <v>22</v>
      </c>
      <c r="B34" s="16" t="s">
        <v>95</v>
      </c>
      <c r="C34" s="84" t="s">
        <v>96</v>
      </c>
      <c r="D34" s="85" t="s">
        <v>121</v>
      </c>
      <c r="E34" s="16" t="s">
        <v>122</v>
      </c>
      <c r="F34" s="86"/>
      <c r="G34" s="87">
        <v>106</v>
      </c>
      <c r="H34" s="87"/>
      <c r="I34" s="87"/>
    </row>
    <row r="35" spans="1:9" x14ac:dyDescent="0.25">
      <c r="A35" s="16">
        <v>23</v>
      </c>
      <c r="B35" s="16" t="s">
        <v>95</v>
      </c>
      <c r="C35" s="84" t="s">
        <v>96</v>
      </c>
      <c r="D35" s="85" t="s">
        <v>123</v>
      </c>
      <c r="E35" s="16" t="s">
        <v>91</v>
      </c>
      <c r="F35" s="86"/>
      <c r="G35" s="87">
        <v>106</v>
      </c>
      <c r="H35" s="87"/>
      <c r="I35" s="87"/>
    </row>
    <row r="36" spans="1:9" x14ac:dyDescent="0.25">
      <c r="A36" s="16">
        <v>24</v>
      </c>
      <c r="B36" s="16" t="s">
        <v>95</v>
      </c>
      <c r="C36" s="84" t="s">
        <v>96</v>
      </c>
      <c r="D36" s="85" t="s">
        <v>124</v>
      </c>
      <c r="E36" s="16" t="s">
        <v>91</v>
      </c>
      <c r="F36" s="86"/>
      <c r="G36" s="87">
        <v>104</v>
      </c>
      <c r="H36" s="87"/>
      <c r="I36" s="87"/>
    </row>
    <row r="37" spans="1:9" x14ac:dyDescent="0.25">
      <c r="A37" s="16">
        <v>25</v>
      </c>
      <c r="B37" s="16" t="s">
        <v>95</v>
      </c>
      <c r="C37" s="84" t="s">
        <v>96</v>
      </c>
      <c r="D37" s="85" t="s">
        <v>125</v>
      </c>
      <c r="E37" s="16" t="s">
        <v>91</v>
      </c>
      <c r="F37" s="86"/>
      <c r="G37" s="87">
        <v>102</v>
      </c>
      <c r="H37" s="87"/>
      <c r="I37" s="87"/>
    </row>
    <row r="38" spans="1:9" x14ac:dyDescent="0.25">
      <c r="A38" s="16">
        <v>26</v>
      </c>
      <c r="B38" s="16" t="s">
        <v>95</v>
      </c>
      <c r="C38" s="84" t="s">
        <v>96</v>
      </c>
      <c r="D38" s="85" t="s">
        <v>126</v>
      </c>
      <c r="E38" s="16" t="s">
        <v>91</v>
      </c>
      <c r="F38" s="86"/>
      <c r="G38" s="87">
        <v>92</v>
      </c>
      <c r="H38" s="87"/>
      <c r="I38" s="87"/>
    </row>
    <row r="39" spans="1:9" x14ac:dyDescent="0.25">
      <c r="A39" s="16">
        <v>27</v>
      </c>
      <c r="B39" s="16" t="s">
        <v>95</v>
      </c>
      <c r="C39" s="84" t="s">
        <v>96</v>
      </c>
      <c r="D39" s="85" t="s">
        <v>127</v>
      </c>
      <c r="E39" s="16" t="s">
        <v>91</v>
      </c>
      <c r="F39" s="86"/>
      <c r="G39" s="87">
        <v>90</v>
      </c>
      <c r="H39" s="87"/>
      <c r="I39" s="87"/>
    </row>
    <row r="40" spans="1:9" x14ac:dyDescent="0.25">
      <c r="A40" s="16">
        <v>28</v>
      </c>
      <c r="B40" s="16" t="s">
        <v>95</v>
      </c>
      <c r="C40" s="84" t="s">
        <v>96</v>
      </c>
      <c r="D40" s="85" t="s">
        <v>128</v>
      </c>
      <c r="E40" s="16" t="s">
        <v>91</v>
      </c>
      <c r="F40" s="86"/>
      <c r="G40" s="87">
        <v>76</v>
      </c>
      <c r="H40" s="87"/>
      <c r="I40" s="87"/>
    </row>
    <row r="41" spans="1:9" x14ac:dyDescent="0.25">
      <c r="A41" s="16">
        <v>29</v>
      </c>
      <c r="B41" s="16" t="s">
        <v>95</v>
      </c>
      <c r="C41" s="84" t="s">
        <v>96</v>
      </c>
      <c r="D41" s="85" t="s">
        <v>129</v>
      </c>
      <c r="E41" s="16" t="s">
        <v>91</v>
      </c>
      <c r="F41" s="86"/>
      <c r="G41" s="87">
        <v>66</v>
      </c>
      <c r="H41" s="87"/>
      <c r="I41" s="87"/>
    </row>
    <row r="42" spans="1:9" x14ac:dyDescent="0.25">
      <c r="A42" s="16">
        <v>30</v>
      </c>
      <c r="B42" s="16" t="s">
        <v>95</v>
      </c>
      <c r="C42" s="84" t="s">
        <v>96</v>
      </c>
      <c r="D42" s="85" t="s">
        <v>130</v>
      </c>
      <c r="E42" s="16" t="s">
        <v>91</v>
      </c>
      <c r="F42" s="86"/>
      <c r="G42" s="87">
        <v>64</v>
      </c>
      <c r="H42" s="87"/>
      <c r="I42" s="87"/>
    </row>
    <row r="43" spans="1:9" x14ac:dyDescent="0.25">
      <c r="A43" s="16">
        <v>31</v>
      </c>
      <c r="B43" s="16" t="s">
        <v>95</v>
      </c>
      <c r="C43" s="84" t="s">
        <v>96</v>
      </c>
      <c r="D43" s="85" t="s">
        <v>131</v>
      </c>
      <c r="E43" s="16" t="s">
        <v>91</v>
      </c>
      <c r="F43" s="86"/>
      <c r="G43" s="87">
        <v>60</v>
      </c>
      <c r="H43" s="87"/>
      <c r="I43" s="87"/>
    </row>
    <row r="44" spans="1:9" ht="25.5" x14ac:dyDescent="0.25">
      <c r="A44" s="16">
        <v>32</v>
      </c>
      <c r="B44" s="16" t="s">
        <v>95</v>
      </c>
      <c r="C44" s="84" t="s">
        <v>96</v>
      </c>
      <c r="D44" s="85" t="s">
        <v>132</v>
      </c>
      <c r="E44" s="16" t="s">
        <v>90</v>
      </c>
      <c r="F44" s="86"/>
      <c r="G44" s="87">
        <v>58</v>
      </c>
      <c r="H44" s="87"/>
      <c r="I44" s="87"/>
    </row>
    <row r="45" spans="1:9" x14ac:dyDescent="0.25">
      <c r="A45" s="16">
        <v>33</v>
      </c>
      <c r="B45" s="16" t="s">
        <v>95</v>
      </c>
      <c r="C45" s="84" t="s">
        <v>96</v>
      </c>
      <c r="D45" s="85" t="s">
        <v>133</v>
      </c>
      <c r="E45" s="16" t="s">
        <v>91</v>
      </c>
      <c r="F45" s="86"/>
      <c r="G45" s="87">
        <v>52</v>
      </c>
      <c r="H45" s="87"/>
      <c r="I45" s="87"/>
    </row>
    <row r="46" spans="1:9" x14ac:dyDescent="0.25">
      <c r="A46" s="16">
        <v>34</v>
      </c>
      <c r="B46" s="16" t="s">
        <v>95</v>
      </c>
      <c r="C46" s="84" t="s">
        <v>96</v>
      </c>
      <c r="D46" s="85" t="s">
        <v>134</v>
      </c>
      <c r="E46" s="16" t="s">
        <v>91</v>
      </c>
      <c r="F46" s="86"/>
      <c r="G46" s="87">
        <v>48</v>
      </c>
      <c r="H46" s="87"/>
      <c r="I46" s="87"/>
    </row>
    <row r="47" spans="1:9" x14ac:dyDescent="0.25">
      <c r="A47" s="16">
        <v>35</v>
      </c>
      <c r="B47" s="16" t="s">
        <v>95</v>
      </c>
      <c r="C47" s="84" t="s">
        <v>96</v>
      </c>
      <c r="D47" s="85" t="s">
        <v>135</v>
      </c>
      <c r="E47" s="16" t="s">
        <v>136</v>
      </c>
      <c r="F47" s="86"/>
      <c r="G47" s="87">
        <v>44</v>
      </c>
      <c r="H47" s="87"/>
      <c r="I47" s="87"/>
    </row>
    <row r="48" spans="1:9" x14ac:dyDescent="0.25">
      <c r="A48" s="16">
        <v>36</v>
      </c>
      <c r="B48" s="16" t="s">
        <v>95</v>
      </c>
      <c r="C48" s="84" t="s">
        <v>96</v>
      </c>
      <c r="D48" s="85" t="s">
        <v>137</v>
      </c>
      <c r="E48" s="16" t="s">
        <v>91</v>
      </c>
      <c r="F48" s="86"/>
      <c r="G48" s="87">
        <v>40</v>
      </c>
      <c r="H48" s="87"/>
      <c r="I48" s="87"/>
    </row>
    <row r="49" spans="1:9" x14ac:dyDescent="0.25">
      <c r="A49" s="16">
        <v>37</v>
      </c>
      <c r="B49" s="16" t="s">
        <v>95</v>
      </c>
      <c r="C49" s="84" t="s">
        <v>96</v>
      </c>
      <c r="D49" s="85" t="s">
        <v>138</v>
      </c>
      <c r="E49" s="16" t="s">
        <v>91</v>
      </c>
      <c r="F49" s="86"/>
      <c r="G49" s="87">
        <v>40</v>
      </c>
      <c r="H49" s="87"/>
      <c r="I49" s="87"/>
    </row>
    <row r="50" spans="1:9" x14ac:dyDescent="0.25">
      <c r="A50" s="16">
        <v>38</v>
      </c>
      <c r="B50" s="16" t="s">
        <v>95</v>
      </c>
      <c r="C50" s="84" t="s">
        <v>96</v>
      </c>
      <c r="D50" s="85" t="s">
        <v>139</v>
      </c>
      <c r="E50" s="16" t="s">
        <v>91</v>
      </c>
      <c r="F50" s="86"/>
      <c r="G50" s="87">
        <v>40</v>
      </c>
      <c r="H50" s="87"/>
      <c r="I50" s="87"/>
    </row>
    <row r="51" spans="1:9" x14ac:dyDescent="0.25">
      <c r="A51" s="16">
        <v>39</v>
      </c>
      <c r="B51" s="16" t="s">
        <v>95</v>
      </c>
      <c r="C51" s="84" t="s">
        <v>96</v>
      </c>
      <c r="D51" s="85" t="s">
        <v>140</v>
      </c>
      <c r="E51" s="16" t="s">
        <v>141</v>
      </c>
      <c r="F51" s="86"/>
      <c r="G51" s="87">
        <v>38</v>
      </c>
      <c r="H51" s="87"/>
      <c r="I51" s="87"/>
    </row>
    <row r="52" spans="1:9" x14ac:dyDescent="0.25">
      <c r="A52" s="16">
        <v>40</v>
      </c>
      <c r="B52" s="16" t="s">
        <v>95</v>
      </c>
      <c r="C52" s="84" t="s">
        <v>96</v>
      </c>
      <c r="D52" s="85" t="s">
        <v>142</v>
      </c>
      <c r="E52" s="16" t="s">
        <v>143</v>
      </c>
      <c r="F52" s="86"/>
      <c r="G52" s="87">
        <v>26</v>
      </c>
      <c r="H52" s="87"/>
      <c r="I52" s="87"/>
    </row>
    <row r="53" spans="1:9" x14ac:dyDescent="0.25">
      <c r="A53" s="16">
        <v>41</v>
      </c>
      <c r="B53" s="16" t="s">
        <v>95</v>
      </c>
      <c r="C53" s="84" t="s">
        <v>96</v>
      </c>
      <c r="D53" s="85" t="s">
        <v>144</v>
      </c>
      <c r="E53" s="16" t="s">
        <v>91</v>
      </c>
      <c r="F53" s="86"/>
      <c r="G53" s="87">
        <v>26</v>
      </c>
      <c r="H53" s="87"/>
      <c r="I53" s="87"/>
    </row>
    <row r="54" spans="1:9" x14ac:dyDescent="0.25">
      <c r="A54" s="16">
        <v>42</v>
      </c>
      <c r="B54" s="16" t="s">
        <v>95</v>
      </c>
      <c r="C54" s="84" t="s">
        <v>96</v>
      </c>
      <c r="D54" s="85" t="s">
        <v>145</v>
      </c>
      <c r="E54" s="16" t="s">
        <v>110</v>
      </c>
      <c r="F54" s="86"/>
      <c r="G54" s="87">
        <v>22</v>
      </c>
      <c r="H54" s="87"/>
      <c r="I54" s="87"/>
    </row>
    <row r="55" spans="1:9" x14ac:dyDescent="0.25">
      <c r="A55" s="16">
        <v>43</v>
      </c>
      <c r="B55" s="16" t="s">
        <v>95</v>
      </c>
      <c r="C55" s="84" t="s">
        <v>96</v>
      </c>
      <c r="D55" s="85" t="s">
        <v>146</v>
      </c>
      <c r="E55" s="16" t="s">
        <v>91</v>
      </c>
      <c r="F55" s="86"/>
      <c r="G55" s="87">
        <v>22</v>
      </c>
      <c r="H55" s="87"/>
      <c r="I55" s="87"/>
    </row>
    <row r="56" spans="1:9" x14ac:dyDescent="0.25">
      <c r="A56" s="16">
        <v>44</v>
      </c>
      <c r="B56" s="16" t="s">
        <v>95</v>
      </c>
      <c r="C56" s="84" t="s">
        <v>96</v>
      </c>
      <c r="D56" s="85" t="s">
        <v>147</v>
      </c>
      <c r="E56" s="16" t="s">
        <v>101</v>
      </c>
      <c r="F56" s="86"/>
      <c r="G56" s="87">
        <v>20</v>
      </c>
      <c r="H56" s="87"/>
      <c r="I56" s="87"/>
    </row>
    <row r="57" spans="1:9" x14ac:dyDescent="0.25">
      <c r="A57" s="16">
        <v>45</v>
      </c>
      <c r="B57" s="16" t="s">
        <v>95</v>
      </c>
      <c r="C57" s="84" t="s">
        <v>96</v>
      </c>
      <c r="D57" s="85" t="s">
        <v>148</v>
      </c>
      <c r="E57" s="16" t="s">
        <v>91</v>
      </c>
      <c r="F57" s="86"/>
      <c r="G57" s="87">
        <v>18</v>
      </c>
      <c r="H57" s="87"/>
      <c r="I57" s="87"/>
    </row>
    <row r="58" spans="1:9" x14ac:dyDescent="0.25">
      <c r="A58" s="16">
        <v>46</v>
      </c>
      <c r="B58" s="16" t="s">
        <v>95</v>
      </c>
      <c r="C58" s="84" t="s">
        <v>96</v>
      </c>
      <c r="D58" s="85" t="s">
        <v>149</v>
      </c>
      <c r="E58" s="16" t="s">
        <v>91</v>
      </c>
      <c r="F58" s="86"/>
      <c r="G58" s="87">
        <v>18</v>
      </c>
      <c r="H58" s="87"/>
      <c r="I58" s="87"/>
    </row>
    <row r="59" spans="1:9" x14ac:dyDescent="0.25">
      <c r="A59" s="16">
        <v>47</v>
      </c>
      <c r="B59" s="16" t="s">
        <v>95</v>
      </c>
      <c r="C59" s="84" t="s">
        <v>96</v>
      </c>
      <c r="D59" s="85" t="s">
        <v>150</v>
      </c>
      <c r="E59" s="16" t="s">
        <v>101</v>
      </c>
      <c r="F59" s="86"/>
      <c r="G59" s="87">
        <v>18</v>
      </c>
      <c r="H59" s="87"/>
      <c r="I59" s="87"/>
    </row>
    <row r="60" spans="1:9" x14ac:dyDescent="0.25">
      <c r="A60" s="16">
        <v>48</v>
      </c>
      <c r="B60" s="16" t="s">
        <v>95</v>
      </c>
      <c r="C60" s="84" t="s">
        <v>96</v>
      </c>
      <c r="D60" s="85" t="s">
        <v>151</v>
      </c>
      <c r="E60" s="16" t="s">
        <v>152</v>
      </c>
      <c r="F60" s="86"/>
      <c r="G60" s="87">
        <v>18</v>
      </c>
      <c r="H60" s="87"/>
      <c r="I60" s="87"/>
    </row>
    <row r="61" spans="1:9" x14ac:dyDescent="0.25">
      <c r="A61" s="16">
        <v>49</v>
      </c>
      <c r="B61" s="16" t="s">
        <v>95</v>
      </c>
      <c r="C61" s="84" t="s">
        <v>96</v>
      </c>
      <c r="D61" s="85" t="s">
        <v>153</v>
      </c>
      <c r="E61" s="16" t="s">
        <v>90</v>
      </c>
      <c r="F61" s="86"/>
      <c r="G61" s="87">
        <v>16</v>
      </c>
      <c r="H61" s="87"/>
      <c r="I61" s="87"/>
    </row>
    <row r="62" spans="1:9" x14ac:dyDescent="0.25">
      <c r="A62" s="16">
        <v>50</v>
      </c>
      <c r="B62" s="16" t="s">
        <v>95</v>
      </c>
      <c r="C62" s="84" t="s">
        <v>96</v>
      </c>
      <c r="D62" s="85" t="s">
        <v>154</v>
      </c>
      <c r="E62" s="16" t="s">
        <v>143</v>
      </c>
      <c r="F62" s="86"/>
      <c r="G62" s="87">
        <v>16</v>
      </c>
      <c r="H62" s="87"/>
      <c r="I62" s="87"/>
    </row>
    <row r="63" spans="1:9" x14ac:dyDescent="0.25">
      <c r="A63" s="16">
        <v>51</v>
      </c>
      <c r="B63" s="16" t="s">
        <v>95</v>
      </c>
      <c r="C63" s="84" t="s">
        <v>96</v>
      </c>
      <c r="D63" s="85" t="s">
        <v>155</v>
      </c>
      <c r="E63" s="16" t="s">
        <v>143</v>
      </c>
      <c r="F63" s="86"/>
      <c r="G63" s="87">
        <v>16</v>
      </c>
      <c r="H63" s="87"/>
      <c r="I63" s="87"/>
    </row>
    <row r="64" spans="1:9" x14ac:dyDescent="0.25">
      <c r="A64" s="16">
        <v>52</v>
      </c>
      <c r="B64" s="16" t="s">
        <v>95</v>
      </c>
      <c r="C64" s="84" t="s">
        <v>96</v>
      </c>
      <c r="D64" s="85" t="s">
        <v>156</v>
      </c>
      <c r="E64" s="16" t="s">
        <v>91</v>
      </c>
      <c r="F64" s="86"/>
      <c r="G64" s="87">
        <v>14</v>
      </c>
      <c r="H64" s="87"/>
      <c r="I64" s="87"/>
    </row>
    <row r="65" spans="1:9" x14ac:dyDescent="0.25">
      <c r="A65" s="16">
        <v>53</v>
      </c>
      <c r="B65" s="16" t="s">
        <v>95</v>
      </c>
      <c r="C65" s="84" t="s">
        <v>96</v>
      </c>
      <c r="D65" s="85" t="s">
        <v>157</v>
      </c>
      <c r="E65" s="16" t="s">
        <v>91</v>
      </c>
      <c r="F65" s="86"/>
      <c r="G65" s="87">
        <v>12</v>
      </c>
      <c r="H65" s="87"/>
      <c r="I65" s="87"/>
    </row>
    <row r="66" spans="1:9" x14ac:dyDescent="0.25">
      <c r="A66" s="16">
        <v>54</v>
      </c>
      <c r="B66" s="16" t="s">
        <v>95</v>
      </c>
      <c r="C66" s="84" t="s">
        <v>96</v>
      </c>
      <c r="D66" s="85" t="s">
        <v>158</v>
      </c>
      <c r="E66" s="16" t="s">
        <v>159</v>
      </c>
      <c r="F66" s="86"/>
      <c r="G66" s="87">
        <v>12</v>
      </c>
      <c r="H66" s="87"/>
      <c r="I66" s="87"/>
    </row>
    <row r="67" spans="1:9" ht="25.5" x14ac:dyDescent="0.25">
      <c r="A67" s="16">
        <v>55</v>
      </c>
      <c r="B67" s="16" t="s">
        <v>95</v>
      </c>
      <c r="C67" s="84" t="s">
        <v>96</v>
      </c>
      <c r="D67" s="85" t="s">
        <v>160</v>
      </c>
      <c r="E67" s="16" t="s">
        <v>143</v>
      </c>
      <c r="F67" s="86"/>
      <c r="G67" s="87">
        <v>10</v>
      </c>
      <c r="H67" s="87"/>
      <c r="I67" s="87"/>
    </row>
    <row r="68" spans="1:9" x14ac:dyDescent="0.25">
      <c r="A68" s="16">
        <v>56</v>
      </c>
      <c r="B68" s="16" t="s">
        <v>95</v>
      </c>
      <c r="C68" s="84" t="s">
        <v>96</v>
      </c>
      <c r="D68" s="85" t="s">
        <v>161</v>
      </c>
      <c r="E68" s="16" t="s">
        <v>91</v>
      </c>
      <c r="F68" s="86"/>
      <c r="G68" s="87">
        <v>10</v>
      </c>
      <c r="H68" s="87"/>
      <c r="I68" s="87"/>
    </row>
    <row r="69" spans="1:9" x14ac:dyDescent="0.25">
      <c r="A69" s="16">
        <v>57</v>
      </c>
      <c r="B69" s="16" t="s">
        <v>95</v>
      </c>
      <c r="C69" s="84" t="s">
        <v>96</v>
      </c>
      <c r="D69" s="85" t="s">
        <v>162</v>
      </c>
      <c r="E69" s="16" t="s">
        <v>91</v>
      </c>
      <c r="F69" s="86"/>
      <c r="G69" s="87">
        <v>10</v>
      </c>
      <c r="H69" s="87"/>
      <c r="I69" s="87"/>
    </row>
    <row r="70" spans="1:9" x14ac:dyDescent="0.25">
      <c r="A70" s="16">
        <v>58</v>
      </c>
      <c r="B70" s="16" t="s">
        <v>95</v>
      </c>
      <c r="C70" s="84" t="s">
        <v>96</v>
      </c>
      <c r="D70" s="85" t="s">
        <v>163</v>
      </c>
      <c r="E70" s="16" t="s">
        <v>91</v>
      </c>
      <c r="F70" s="86"/>
      <c r="G70" s="87">
        <v>10</v>
      </c>
      <c r="H70" s="87"/>
      <c r="I70" s="87"/>
    </row>
    <row r="71" spans="1:9" x14ac:dyDescent="0.25">
      <c r="A71" s="16">
        <v>59</v>
      </c>
      <c r="B71" s="16" t="s">
        <v>95</v>
      </c>
      <c r="C71" s="84" t="s">
        <v>96</v>
      </c>
      <c r="D71" s="85" t="s">
        <v>164</v>
      </c>
      <c r="E71" s="16" t="s">
        <v>91</v>
      </c>
      <c r="F71" s="86"/>
      <c r="G71" s="87">
        <v>10</v>
      </c>
      <c r="H71" s="87"/>
      <c r="I71" s="87"/>
    </row>
    <row r="72" spans="1:9" x14ac:dyDescent="0.25">
      <c r="A72" s="16">
        <v>60</v>
      </c>
      <c r="B72" s="16" t="s">
        <v>95</v>
      </c>
      <c r="C72" s="84" t="s">
        <v>96</v>
      </c>
      <c r="D72" s="85" t="s">
        <v>165</v>
      </c>
      <c r="E72" s="16" t="s">
        <v>110</v>
      </c>
      <c r="F72" s="86"/>
      <c r="G72" s="87">
        <v>10</v>
      </c>
      <c r="H72" s="87"/>
      <c r="I72" s="87"/>
    </row>
    <row r="73" spans="1:9" ht="25.5" x14ac:dyDescent="0.25">
      <c r="A73" s="16">
        <v>61</v>
      </c>
      <c r="B73" s="16" t="s">
        <v>95</v>
      </c>
      <c r="C73" s="84" t="s">
        <v>96</v>
      </c>
      <c r="D73" s="85" t="s">
        <v>166</v>
      </c>
      <c r="E73" s="16" t="s">
        <v>167</v>
      </c>
      <c r="F73" s="86"/>
      <c r="G73" s="87">
        <v>10</v>
      </c>
      <c r="H73" s="87"/>
      <c r="I73" s="87"/>
    </row>
    <row r="74" spans="1:9" ht="25.5" x14ac:dyDescent="0.25">
      <c r="A74" s="16">
        <v>62</v>
      </c>
      <c r="B74" s="16" t="s">
        <v>95</v>
      </c>
      <c r="C74" s="84" t="s">
        <v>96</v>
      </c>
      <c r="D74" s="85" t="s">
        <v>168</v>
      </c>
      <c r="E74" s="16" t="s">
        <v>91</v>
      </c>
      <c r="F74" s="86"/>
      <c r="G74" s="87">
        <v>10</v>
      </c>
      <c r="H74" s="87"/>
      <c r="I74" s="87"/>
    </row>
    <row r="75" spans="1:9" x14ac:dyDescent="0.25">
      <c r="A75" s="16">
        <v>63</v>
      </c>
      <c r="B75" s="16" t="s">
        <v>95</v>
      </c>
      <c r="C75" s="84" t="s">
        <v>96</v>
      </c>
      <c r="D75" s="85" t="s">
        <v>169</v>
      </c>
      <c r="E75" s="16" t="s">
        <v>143</v>
      </c>
      <c r="F75" s="86"/>
      <c r="G75" s="87">
        <v>8</v>
      </c>
      <c r="H75" s="87"/>
      <c r="I75" s="87"/>
    </row>
    <row r="76" spans="1:9" x14ac:dyDescent="0.25">
      <c r="A76" s="16">
        <v>64</v>
      </c>
      <c r="B76" s="16" t="s">
        <v>95</v>
      </c>
      <c r="C76" s="84" t="s">
        <v>96</v>
      </c>
      <c r="D76" s="85" t="s">
        <v>170</v>
      </c>
      <c r="E76" s="16" t="s">
        <v>101</v>
      </c>
      <c r="F76" s="86"/>
      <c r="G76" s="87">
        <v>8</v>
      </c>
      <c r="H76" s="87"/>
      <c r="I76" s="87"/>
    </row>
    <row r="77" spans="1:9" x14ac:dyDescent="0.25">
      <c r="A77" s="16">
        <v>65</v>
      </c>
      <c r="B77" s="16" t="s">
        <v>95</v>
      </c>
      <c r="C77" s="84" t="s">
        <v>96</v>
      </c>
      <c r="D77" s="85" t="s">
        <v>171</v>
      </c>
      <c r="E77" s="16" t="s">
        <v>90</v>
      </c>
      <c r="F77" s="86"/>
      <c r="G77" s="87">
        <v>8</v>
      </c>
      <c r="H77" s="87"/>
      <c r="I77" s="87"/>
    </row>
    <row r="78" spans="1:9" x14ac:dyDescent="0.25">
      <c r="A78" s="16">
        <v>66</v>
      </c>
      <c r="B78" s="16" t="s">
        <v>95</v>
      </c>
      <c r="C78" s="84" t="s">
        <v>96</v>
      </c>
      <c r="D78" s="85" t="s">
        <v>172</v>
      </c>
      <c r="E78" s="16" t="s">
        <v>110</v>
      </c>
      <c r="F78" s="86"/>
      <c r="G78" s="87">
        <v>8</v>
      </c>
      <c r="H78" s="87"/>
      <c r="I78" s="87"/>
    </row>
    <row r="79" spans="1:9" x14ac:dyDescent="0.25">
      <c r="A79" s="16">
        <v>67</v>
      </c>
      <c r="B79" s="16" t="s">
        <v>95</v>
      </c>
      <c r="C79" s="84" t="s">
        <v>96</v>
      </c>
      <c r="D79" s="85" t="s">
        <v>173</v>
      </c>
      <c r="E79" s="16" t="s">
        <v>143</v>
      </c>
      <c r="F79" s="86"/>
      <c r="G79" s="87">
        <v>8</v>
      </c>
      <c r="H79" s="87"/>
      <c r="I79" s="87"/>
    </row>
    <row r="80" spans="1:9" x14ac:dyDescent="0.25">
      <c r="A80" s="16">
        <v>68</v>
      </c>
      <c r="B80" s="16" t="s">
        <v>95</v>
      </c>
      <c r="C80" s="84" t="s">
        <v>96</v>
      </c>
      <c r="D80" s="85" t="s">
        <v>174</v>
      </c>
      <c r="E80" s="16" t="s">
        <v>90</v>
      </c>
      <c r="F80" s="86"/>
      <c r="G80" s="87">
        <v>8</v>
      </c>
      <c r="H80" s="87"/>
      <c r="I80" s="87"/>
    </row>
    <row r="81" spans="1:9" ht="25.5" x14ac:dyDescent="0.25">
      <c r="A81" s="16">
        <v>69</v>
      </c>
      <c r="B81" s="16" t="s">
        <v>95</v>
      </c>
      <c r="C81" s="84" t="s">
        <v>96</v>
      </c>
      <c r="D81" s="85" t="s">
        <v>175</v>
      </c>
      <c r="E81" s="16" t="s">
        <v>167</v>
      </c>
      <c r="F81" s="86"/>
      <c r="G81" s="87">
        <v>8</v>
      </c>
      <c r="H81" s="87"/>
      <c r="I81" s="87"/>
    </row>
    <row r="82" spans="1:9" x14ac:dyDescent="0.25">
      <c r="A82" s="16">
        <v>70</v>
      </c>
      <c r="B82" s="16" t="s">
        <v>95</v>
      </c>
      <c r="C82" s="84" t="s">
        <v>96</v>
      </c>
      <c r="D82" s="85" t="s">
        <v>176</v>
      </c>
      <c r="E82" s="16" t="s">
        <v>91</v>
      </c>
      <c r="F82" s="86"/>
      <c r="G82" s="87">
        <v>6</v>
      </c>
      <c r="H82" s="87"/>
      <c r="I82" s="87"/>
    </row>
    <row r="83" spans="1:9" x14ac:dyDescent="0.25">
      <c r="A83" s="16">
        <v>71</v>
      </c>
      <c r="B83" s="16" t="s">
        <v>95</v>
      </c>
      <c r="C83" s="84" t="s">
        <v>96</v>
      </c>
      <c r="D83" s="85" t="s">
        <v>177</v>
      </c>
      <c r="E83" s="16" t="s">
        <v>178</v>
      </c>
      <c r="F83" s="86"/>
      <c r="G83" s="87">
        <v>6</v>
      </c>
      <c r="H83" s="87"/>
      <c r="I83" s="87"/>
    </row>
    <row r="84" spans="1:9" x14ac:dyDescent="0.25">
      <c r="A84" s="16">
        <v>72</v>
      </c>
      <c r="B84" s="16" t="s">
        <v>95</v>
      </c>
      <c r="C84" s="84" t="s">
        <v>96</v>
      </c>
      <c r="D84" s="85" t="s">
        <v>179</v>
      </c>
      <c r="E84" s="16" t="s">
        <v>141</v>
      </c>
      <c r="F84" s="86"/>
      <c r="G84" s="87">
        <v>6</v>
      </c>
      <c r="H84" s="87"/>
      <c r="I84" s="87"/>
    </row>
    <row r="85" spans="1:9" ht="25.5" x14ac:dyDescent="0.25">
      <c r="A85" s="16">
        <v>73</v>
      </c>
      <c r="B85" s="16" t="s">
        <v>95</v>
      </c>
      <c r="C85" s="84" t="s">
        <v>96</v>
      </c>
      <c r="D85" s="85" t="s">
        <v>180</v>
      </c>
      <c r="E85" s="16" t="s">
        <v>181</v>
      </c>
      <c r="F85" s="86"/>
      <c r="G85" s="87">
        <v>6</v>
      </c>
      <c r="H85" s="87"/>
      <c r="I85" s="87"/>
    </row>
    <row r="86" spans="1:9" x14ac:dyDescent="0.25">
      <c r="A86" s="16">
        <v>74</v>
      </c>
      <c r="B86" s="16" t="s">
        <v>95</v>
      </c>
      <c r="C86" s="84" t="s">
        <v>96</v>
      </c>
      <c r="D86" s="85" t="s">
        <v>182</v>
      </c>
      <c r="E86" s="16" t="s">
        <v>90</v>
      </c>
      <c r="F86" s="86"/>
      <c r="G86" s="87">
        <v>6</v>
      </c>
      <c r="H86" s="87"/>
      <c r="I86" s="87"/>
    </row>
    <row r="87" spans="1:9" x14ac:dyDescent="0.25">
      <c r="A87" s="16">
        <v>75</v>
      </c>
      <c r="B87" s="16" t="s">
        <v>95</v>
      </c>
      <c r="C87" s="84" t="s">
        <v>96</v>
      </c>
      <c r="D87" s="85" t="s">
        <v>183</v>
      </c>
      <c r="E87" s="16" t="s">
        <v>91</v>
      </c>
      <c r="F87" s="86"/>
      <c r="G87" s="87">
        <v>4</v>
      </c>
      <c r="H87" s="87"/>
      <c r="I87" s="87"/>
    </row>
    <row r="88" spans="1:9" x14ac:dyDescent="0.25">
      <c r="A88" s="16">
        <v>76</v>
      </c>
      <c r="B88" s="16" t="s">
        <v>95</v>
      </c>
      <c r="C88" s="84" t="s">
        <v>96</v>
      </c>
      <c r="D88" s="85" t="s">
        <v>184</v>
      </c>
      <c r="E88" s="16" t="s">
        <v>91</v>
      </c>
      <c r="F88" s="86"/>
      <c r="G88" s="87">
        <v>4</v>
      </c>
      <c r="H88" s="87"/>
      <c r="I88" s="87"/>
    </row>
    <row r="89" spans="1:9" x14ac:dyDescent="0.25">
      <c r="A89" s="16">
        <v>77</v>
      </c>
      <c r="B89" s="16" t="s">
        <v>95</v>
      </c>
      <c r="C89" s="84" t="s">
        <v>96</v>
      </c>
      <c r="D89" s="85" t="s">
        <v>185</v>
      </c>
      <c r="E89" s="16" t="s">
        <v>101</v>
      </c>
      <c r="F89" s="86"/>
      <c r="G89" s="87">
        <v>4</v>
      </c>
      <c r="H89" s="87"/>
      <c r="I89" s="87"/>
    </row>
    <row r="90" spans="1:9" x14ac:dyDescent="0.25">
      <c r="A90" s="16">
        <v>78</v>
      </c>
      <c r="B90" s="16" t="s">
        <v>95</v>
      </c>
      <c r="C90" s="84" t="s">
        <v>96</v>
      </c>
      <c r="D90" s="85" t="s">
        <v>186</v>
      </c>
      <c r="E90" s="16" t="s">
        <v>143</v>
      </c>
      <c r="F90" s="86"/>
      <c r="G90" s="87">
        <v>4</v>
      </c>
      <c r="H90" s="87"/>
      <c r="I90" s="87"/>
    </row>
    <row r="91" spans="1:9" x14ac:dyDescent="0.25">
      <c r="A91" s="16">
        <v>79</v>
      </c>
      <c r="B91" s="16" t="s">
        <v>95</v>
      </c>
      <c r="C91" s="84" t="s">
        <v>96</v>
      </c>
      <c r="D91" s="85" t="s">
        <v>187</v>
      </c>
      <c r="E91" s="16" t="s">
        <v>143</v>
      </c>
      <c r="F91" s="86"/>
      <c r="G91" s="87">
        <v>4</v>
      </c>
      <c r="H91" s="87"/>
      <c r="I91" s="87"/>
    </row>
    <row r="92" spans="1:9" ht="25.5" x14ac:dyDescent="0.25">
      <c r="A92" s="16">
        <v>80</v>
      </c>
      <c r="B92" s="16" t="s">
        <v>95</v>
      </c>
      <c r="C92" s="84" t="s">
        <v>96</v>
      </c>
      <c r="D92" s="85" t="s">
        <v>188</v>
      </c>
      <c r="E92" s="16" t="s">
        <v>143</v>
      </c>
      <c r="F92" s="86"/>
      <c r="G92" s="87">
        <v>4</v>
      </c>
      <c r="H92" s="87"/>
      <c r="I92" s="87"/>
    </row>
    <row r="93" spans="1:9" ht="25.5" x14ac:dyDescent="0.25">
      <c r="A93" s="16">
        <v>81</v>
      </c>
      <c r="B93" s="16" t="s">
        <v>95</v>
      </c>
      <c r="C93" s="84" t="s">
        <v>96</v>
      </c>
      <c r="D93" s="85" t="s">
        <v>189</v>
      </c>
      <c r="E93" s="16" t="s">
        <v>143</v>
      </c>
      <c r="F93" s="86"/>
      <c r="G93" s="87">
        <v>4</v>
      </c>
      <c r="H93" s="87"/>
      <c r="I93" s="87"/>
    </row>
    <row r="94" spans="1:9" ht="25.5" x14ac:dyDescent="0.25">
      <c r="A94" s="16">
        <v>82</v>
      </c>
      <c r="B94" s="16" t="s">
        <v>95</v>
      </c>
      <c r="C94" s="84" t="s">
        <v>96</v>
      </c>
      <c r="D94" s="85" t="s">
        <v>190</v>
      </c>
      <c r="E94" s="16" t="s">
        <v>191</v>
      </c>
      <c r="F94" s="86"/>
      <c r="G94" s="87">
        <v>4</v>
      </c>
      <c r="H94" s="87"/>
      <c r="I94" s="87"/>
    </row>
    <row r="95" spans="1:9" x14ac:dyDescent="0.25">
      <c r="A95" s="16">
        <v>83</v>
      </c>
      <c r="B95" s="16" t="s">
        <v>95</v>
      </c>
      <c r="C95" s="84" t="s">
        <v>96</v>
      </c>
      <c r="D95" s="85" t="s">
        <v>192</v>
      </c>
      <c r="E95" s="16" t="s">
        <v>101</v>
      </c>
      <c r="F95" s="86"/>
      <c r="G95" s="87">
        <v>2</v>
      </c>
      <c r="H95" s="87"/>
      <c r="I95" s="87"/>
    </row>
    <row r="96" spans="1:9" x14ac:dyDescent="0.25">
      <c r="A96" s="16">
        <v>84</v>
      </c>
      <c r="B96" s="16" t="s">
        <v>95</v>
      </c>
      <c r="C96" s="84" t="s">
        <v>96</v>
      </c>
      <c r="D96" s="85" t="s">
        <v>193</v>
      </c>
      <c r="E96" s="16" t="s">
        <v>91</v>
      </c>
      <c r="F96" s="86"/>
      <c r="G96" s="87">
        <v>2</v>
      </c>
      <c r="H96" s="87"/>
      <c r="I96" s="87"/>
    </row>
    <row r="97" spans="1:9" x14ac:dyDescent="0.25">
      <c r="A97" s="16">
        <v>85</v>
      </c>
      <c r="B97" s="16" t="s">
        <v>95</v>
      </c>
      <c r="C97" s="84" t="s">
        <v>96</v>
      </c>
      <c r="D97" s="85" t="s">
        <v>194</v>
      </c>
      <c r="E97" s="16" t="s">
        <v>91</v>
      </c>
      <c r="F97" s="86"/>
      <c r="G97" s="87">
        <v>2</v>
      </c>
      <c r="H97" s="87"/>
      <c r="I97" s="87"/>
    </row>
    <row r="98" spans="1:9" x14ac:dyDescent="0.25">
      <c r="A98" s="16">
        <v>86</v>
      </c>
      <c r="B98" s="16" t="s">
        <v>95</v>
      </c>
      <c r="C98" s="84" t="s">
        <v>96</v>
      </c>
      <c r="D98" s="85" t="s">
        <v>195</v>
      </c>
      <c r="E98" s="16" t="s">
        <v>101</v>
      </c>
      <c r="F98" s="86"/>
      <c r="G98" s="87">
        <v>2</v>
      </c>
      <c r="H98" s="87"/>
      <c r="I98" s="87"/>
    </row>
    <row r="99" spans="1:9" x14ac:dyDescent="0.25">
      <c r="A99" s="16">
        <v>87</v>
      </c>
      <c r="B99" s="16" t="s">
        <v>95</v>
      </c>
      <c r="C99" s="84" t="s">
        <v>96</v>
      </c>
      <c r="D99" s="85" t="s">
        <v>196</v>
      </c>
      <c r="E99" s="16" t="s">
        <v>91</v>
      </c>
      <c r="F99" s="86"/>
      <c r="G99" s="87">
        <v>2</v>
      </c>
      <c r="H99" s="87"/>
      <c r="I99" s="87"/>
    </row>
    <row r="100" spans="1:9" x14ac:dyDescent="0.25">
      <c r="A100" s="16">
        <v>88</v>
      </c>
      <c r="B100" s="16" t="s">
        <v>95</v>
      </c>
      <c r="C100" s="84" t="s">
        <v>96</v>
      </c>
      <c r="D100" s="85" t="s">
        <v>197</v>
      </c>
      <c r="E100" s="16" t="s">
        <v>90</v>
      </c>
      <c r="F100" s="86"/>
      <c r="G100" s="87">
        <v>50</v>
      </c>
      <c r="H100" s="87"/>
      <c r="I100" s="87"/>
    </row>
    <row r="101" spans="1:9" ht="25.5" x14ac:dyDescent="0.25">
      <c r="A101" s="16">
        <v>89</v>
      </c>
      <c r="B101" s="16" t="s">
        <v>95</v>
      </c>
      <c r="C101" s="84" t="s">
        <v>96</v>
      </c>
      <c r="D101" s="85" t="s">
        <v>198</v>
      </c>
      <c r="E101" s="16" t="s">
        <v>178</v>
      </c>
      <c r="F101" s="86"/>
      <c r="G101" s="87">
        <v>50</v>
      </c>
      <c r="H101" s="87"/>
      <c r="I101" s="87"/>
    </row>
    <row r="102" spans="1:9" x14ac:dyDescent="0.25">
      <c r="A102" s="16">
        <v>90</v>
      </c>
      <c r="B102" s="16" t="s">
        <v>95</v>
      </c>
      <c r="C102" s="84" t="s">
        <v>96</v>
      </c>
      <c r="D102" s="85" t="s">
        <v>199</v>
      </c>
      <c r="E102" s="16" t="s">
        <v>143</v>
      </c>
      <c r="F102" s="86"/>
      <c r="G102" s="87">
        <v>50</v>
      </c>
      <c r="H102" s="87"/>
      <c r="I102" s="87"/>
    </row>
    <row r="103" spans="1:9" x14ac:dyDescent="0.25">
      <c r="A103" s="16">
        <v>91</v>
      </c>
      <c r="B103" s="16" t="s">
        <v>95</v>
      </c>
      <c r="C103" s="84" t="s">
        <v>96</v>
      </c>
      <c r="D103" s="85" t="s">
        <v>200</v>
      </c>
      <c r="E103" s="16" t="s">
        <v>90</v>
      </c>
      <c r="F103" s="86"/>
      <c r="G103" s="87">
        <v>50</v>
      </c>
      <c r="H103" s="87"/>
      <c r="I103" s="87"/>
    </row>
    <row r="104" spans="1:9" x14ac:dyDescent="0.25">
      <c r="A104" s="16">
        <v>92</v>
      </c>
      <c r="B104" s="16" t="s">
        <v>95</v>
      </c>
      <c r="C104" s="84" t="s">
        <v>96</v>
      </c>
      <c r="D104" s="85" t="s">
        <v>201</v>
      </c>
      <c r="E104" s="16" t="s">
        <v>143</v>
      </c>
      <c r="F104" s="86"/>
      <c r="G104" s="87">
        <v>50</v>
      </c>
      <c r="H104" s="87"/>
      <c r="I104" s="87"/>
    </row>
    <row r="105" spans="1:9" x14ac:dyDescent="0.25">
      <c r="A105" s="16">
        <v>93</v>
      </c>
      <c r="B105" s="16" t="s">
        <v>95</v>
      </c>
      <c r="C105" s="84" t="s">
        <v>96</v>
      </c>
      <c r="D105" s="85" t="s">
        <v>202</v>
      </c>
      <c r="E105" s="16" t="s">
        <v>143</v>
      </c>
      <c r="F105" s="86"/>
      <c r="G105" s="87">
        <v>50</v>
      </c>
      <c r="H105" s="87"/>
      <c r="I105" s="87"/>
    </row>
    <row r="106" spans="1:9" x14ac:dyDescent="0.25">
      <c r="A106" s="16">
        <v>94</v>
      </c>
      <c r="B106" s="16" t="s">
        <v>95</v>
      </c>
      <c r="C106" s="84" t="s">
        <v>96</v>
      </c>
      <c r="D106" s="85" t="s">
        <v>203</v>
      </c>
      <c r="E106" s="16" t="s">
        <v>143</v>
      </c>
      <c r="F106" s="86"/>
      <c r="G106" s="87">
        <v>50</v>
      </c>
      <c r="H106" s="87"/>
      <c r="I106" s="87"/>
    </row>
    <row r="107" spans="1:9" x14ac:dyDescent="0.25">
      <c r="A107" s="16">
        <v>95</v>
      </c>
      <c r="B107" s="16" t="s">
        <v>95</v>
      </c>
      <c r="C107" s="84" t="s">
        <v>96</v>
      </c>
      <c r="D107" s="85" t="s">
        <v>204</v>
      </c>
      <c r="E107" s="16" t="s">
        <v>143</v>
      </c>
      <c r="F107" s="86"/>
      <c r="G107" s="87">
        <v>50</v>
      </c>
      <c r="H107" s="87"/>
      <c r="I107" s="87"/>
    </row>
    <row r="108" spans="1:9" x14ac:dyDescent="0.25">
      <c r="A108" s="16">
        <v>96</v>
      </c>
      <c r="B108" s="16" t="s">
        <v>95</v>
      </c>
      <c r="C108" s="84" t="s">
        <v>96</v>
      </c>
      <c r="D108" s="85" t="s">
        <v>205</v>
      </c>
      <c r="E108" s="16" t="s">
        <v>90</v>
      </c>
      <c r="F108" s="86"/>
      <c r="G108" s="87">
        <v>50</v>
      </c>
      <c r="H108" s="87"/>
      <c r="I108" s="87"/>
    </row>
    <row r="109" spans="1:9" x14ac:dyDescent="0.25">
      <c r="A109" s="16">
        <v>97</v>
      </c>
      <c r="B109" s="16" t="s">
        <v>95</v>
      </c>
      <c r="C109" s="84" t="s">
        <v>96</v>
      </c>
      <c r="D109" s="85" t="s">
        <v>206</v>
      </c>
      <c r="E109" s="16" t="s">
        <v>207</v>
      </c>
      <c r="F109" s="86"/>
      <c r="G109" s="87">
        <v>50</v>
      </c>
      <c r="H109" s="87"/>
      <c r="I109" s="87"/>
    </row>
    <row r="110" spans="1:9" x14ac:dyDescent="0.25">
      <c r="A110" s="16">
        <v>98</v>
      </c>
      <c r="B110" s="16" t="s">
        <v>95</v>
      </c>
      <c r="C110" s="84" t="s">
        <v>96</v>
      </c>
      <c r="D110" s="85" t="s">
        <v>208</v>
      </c>
      <c r="E110" s="16" t="s">
        <v>178</v>
      </c>
      <c r="F110" s="86"/>
      <c r="G110" s="87">
        <v>50</v>
      </c>
      <c r="H110" s="87"/>
      <c r="I110" s="87"/>
    </row>
    <row r="111" spans="1:9" ht="25.5" x14ac:dyDescent="0.25">
      <c r="A111" s="16">
        <v>99</v>
      </c>
      <c r="B111" s="16" t="s">
        <v>95</v>
      </c>
      <c r="C111" s="84" t="s">
        <v>96</v>
      </c>
      <c r="D111" s="85" t="s">
        <v>209</v>
      </c>
      <c r="E111" s="16" t="s">
        <v>178</v>
      </c>
      <c r="F111" s="86"/>
      <c r="G111" s="87">
        <v>50</v>
      </c>
      <c r="H111" s="87"/>
      <c r="I111" s="87"/>
    </row>
    <row r="112" spans="1:9" ht="25.5" x14ac:dyDescent="0.25">
      <c r="A112" s="16">
        <v>100</v>
      </c>
      <c r="B112" s="16" t="s">
        <v>95</v>
      </c>
      <c r="C112" s="84" t="s">
        <v>96</v>
      </c>
      <c r="D112" s="85" t="s">
        <v>210</v>
      </c>
      <c r="E112" s="16" t="s">
        <v>91</v>
      </c>
      <c r="F112" s="86"/>
      <c r="G112" s="87">
        <v>50</v>
      </c>
      <c r="H112" s="87"/>
      <c r="I112" s="87"/>
    </row>
    <row r="113" spans="1:9" x14ac:dyDescent="0.25">
      <c r="A113" s="16">
        <v>101</v>
      </c>
      <c r="B113" s="16" t="s">
        <v>95</v>
      </c>
      <c r="C113" s="84" t="s">
        <v>96</v>
      </c>
      <c r="D113" s="85" t="s">
        <v>211</v>
      </c>
      <c r="E113" s="16" t="s">
        <v>91</v>
      </c>
      <c r="F113" s="86"/>
      <c r="G113" s="87">
        <v>50</v>
      </c>
      <c r="H113" s="87"/>
      <c r="I113" s="87"/>
    </row>
    <row r="114" spans="1:9" x14ac:dyDescent="0.25">
      <c r="A114" s="16">
        <v>102</v>
      </c>
      <c r="B114" s="16" t="s">
        <v>95</v>
      </c>
      <c r="C114" s="84" t="s">
        <v>96</v>
      </c>
      <c r="D114" s="85" t="s">
        <v>212</v>
      </c>
      <c r="E114" s="16" t="s">
        <v>91</v>
      </c>
      <c r="F114" s="86"/>
      <c r="G114" s="87">
        <v>50</v>
      </c>
      <c r="H114" s="87"/>
      <c r="I114" s="87"/>
    </row>
    <row r="115" spans="1:9" x14ac:dyDescent="0.25">
      <c r="A115" s="16">
        <v>103</v>
      </c>
      <c r="B115" s="16" t="s">
        <v>95</v>
      </c>
      <c r="C115" s="84" t="s">
        <v>96</v>
      </c>
      <c r="D115" s="85" t="s">
        <v>213</v>
      </c>
      <c r="E115" s="16" t="s">
        <v>110</v>
      </c>
      <c r="F115" s="86"/>
      <c r="G115" s="87">
        <v>50</v>
      </c>
      <c r="H115" s="87"/>
      <c r="I115" s="87"/>
    </row>
    <row r="116" spans="1:9" x14ac:dyDescent="0.25">
      <c r="A116" s="16">
        <v>104</v>
      </c>
      <c r="B116" s="16" t="s">
        <v>95</v>
      </c>
      <c r="C116" s="84" t="s">
        <v>96</v>
      </c>
      <c r="D116" s="85" t="s">
        <v>214</v>
      </c>
      <c r="E116" s="16" t="s">
        <v>91</v>
      </c>
      <c r="F116" s="86"/>
      <c r="G116" s="87">
        <v>50</v>
      </c>
      <c r="H116" s="87"/>
      <c r="I116" s="87"/>
    </row>
    <row r="117" spans="1:9" x14ac:dyDescent="0.25">
      <c r="A117" s="16">
        <v>105</v>
      </c>
      <c r="B117" s="16" t="s">
        <v>95</v>
      </c>
      <c r="C117" s="84" t="s">
        <v>96</v>
      </c>
      <c r="D117" s="85" t="s">
        <v>215</v>
      </c>
      <c r="E117" s="16" t="s">
        <v>143</v>
      </c>
      <c r="F117" s="86"/>
      <c r="G117" s="87">
        <v>50</v>
      </c>
      <c r="H117" s="87"/>
      <c r="I117" s="87"/>
    </row>
    <row r="118" spans="1:9" x14ac:dyDescent="0.25">
      <c r="A118" s="16">
        <v>106</v>
      </c>
      <c r="B118" s="16" t="s">
        <v>95</v>
      </c>
      <c r="C118" s="84" t="s">
        <v>96</v>
      </c>
      <c r="D118" s="85" t="s">
        <v>216</v>
      </c>
      <c r="E118" s="16" t="s">
        <v>143</v>
      </c>
      <c r="F118" s="86"/>
      <c r="G118" s="87">
        <v>50</v>
      </c>
      <c r="H118" s="87"/>
      <c r="I118" s="87"/>
    </row>
    <row r="119" spans="1:9" x14ac:dyDescent="0.25">
      <c r="A119" s="16">
        <v>107</v>
      </c>
      <c r="B119" s="16" t="s">
        <v>95</v>
      </c>
      <c r="C119" s="84" t="s">
        <v>96</v>
      </c>
      <c r="D119" s="85" t="s">
        <v>217</v>
      </c>
      <c r="E119" s="16" t="s">
        <v>143</v>
      </c>
      <c r="F119" s="86"/>
      <c r="G119" s="87">
        <v>50</v>
      </c>
      <c r="H119" s="87"/>
      <c r="I119" s="87"/>
    </row>
    <row r="120" spans="1:9" ht="25.5" x14ac:dyDescent="0.25">
      <c r="A120" s="16">
        <v>108</v>
      </c>
      <c r="B120" s="16" t="s">
        <v>95</v>
      </c>
      <c r="C120" s="84" t="s">
        <v>96</v>
      </c>
      <c r="D120" s="85" t="s">
        <v>218</v>
      </c>
      <c r="E120" s="16" t="s">
        <v>141</v>
      </c>
      <c r="F120" s="86"/>
      <c r="G120" s="87">
        <v>50</v>
      </c>
      <c r="H120" s="87"/>
      <c r="I120" s="87"/>
    </row>
    <row r="121" spans="1:9" ht="25.5" x14ac:dyDescent="0.25">
      <c r="A121" s="16">
        <v>109</v>
      </c>
      <c r="B121" s="16" t="s">
        <v>95</v>
      </c>
      <c r="C121" s="84" t="s">
        <v>96</v>
      </c>
      <c r="D121" s="85" t="s">
        <v>219</v>
      </c>
      <c r="E121" s="16" t="s">
        <v>141</v>
      </c>
      <c r="F121" s="86"/>
      <c r="G121" s="87">
        <v>50</v>
      </c>
      <c r="H121" s="87"/>
      <c r="I121" s="87"/>
    </row>
    <row r="122" spans="1:9" x14ac:dyDescent="0.25">
      <c r="A122" s="16">
        <v>110</v>
      </c>
      <c r="B122" s="16" t="s">
        <v>95</v>
      </c>
      <c r="C122" s="84" t="s">
        <v>96</v>
      </c>
      <c r="D122" s="85" t="s">
        <v>220</v>
      </c>
      <c r="E122" s="16" t="s">
        <v>181</v>
      </c>
      <c r="F122" s="86"/>
      <c r="G122" s="87">
        <v>50</v>
      </c>
      <c r="H122" s="87"/>
      <c r="I122" s="87"/>
    </row>
    <row r="123" spans="1:9" x14ac:dyDescent="0.25">
      <c r="A123" s="16">
        <v>111</v>
      </c>
      <c r="B123" s="16" t="s">
        <v>95</v>
      </c>
      <c r="C123" s="84" t="s">
        <v>96</v>
      </c>
      <c r="D123" s="85" t="s">
        <v>221</v>
      </c>
      <c r="E123" s="16" t="s">
        <v>181</v>
      </c>
      <c r="F123" s="86"/>
      <c r="G123" s="87">
        <v>50</v>
      </c>
      <c r="H123" s="87"/>
      <c r="I123" s="87"/>
    </row>
    <row r="124" spans="1:9" x14ac:dyDescent="0.25">
      <c r="A124" s="16">
        <v>112</v>
      </c>
      <c r="B124" s="16" t="s">
        <v>95</v>
      </c>
      <c r="C124" s="84" t="s">
        <v>96</v>
      </c>
      <c r="D124" s="85" t="s">
        <v>222</v>
      </c>
      <c r="E124" s="16" t="s">
        <v>90</v>
      </c>
      <c r="F124" s="86"/>
      <c r="G124" s="87">
        <v>50</v>
      </c>
      <c r="H124" s="87"/>
      <c r="I124" s="87"/>
    </row>
    <row r="125" spans="1:9" ht="25.5" x14ac:dyDescent="0.25">
      <c r="A125" s="16">
        <v>113</v>
      </c>
      <c r="B125" s="16" t="s">
        <v>95</v>
      </c>
      <c r="C125" s="84" t="s">
        <v>96</v>
      </c>
      <c r="D125" s="85" t="s">
        <v>223</v>
      </c>
      <c r="E125" s="16" t="s">
        <v>90</v>
      </c>
      <c r="F125" s="86"/>
      <c r="G125" s="87">
        <v>50</v>
      </c>
      <c r="H125" s="87"/>
      <c r="I125" s="87"/>
    </row>
    <row r="126" spans="1:9" x14ac:dyDescent="0.25">
      <c r="A126" s="16">
        <v>114</v>
      </c>
      <c r="B126" s="16" t="s">
        <v>95</v>
      </c>
      <c r="C126" s="84" t="s">
        <v>96</v>
      </c>
      <c r="D126" s="85" t="s">
        <v>224</v>
      </c>
      <c r="E126" s="16" t="s">
        <v>90</v>
      </c>
      <c r="F126" s="86"/>
      <c r="G126" s="87">
        <v>50</v>
      </c>
      <c r="H126" s="87"/>
      <c r="I126" s="87"/>
    </row>
    <row r="127" spans="1:9" ht="25.5" x14ac:dyDescent="0.25">
      <c r="A127" s="16">
        <v>115</v>
      </c>
      <c r="B127" s="16" t="s">
        <v>95</v>
      </c>
      <c r="C127" s="84" t="s">
        <v>96</v>
      </c>
      <c r="D127" s="85" t="s">
        <v>225</v>
      </c>
      <c r="E127" s="16" t="s">
        <v>143</v>
      </c>
      <c r="F127" s="86"/>
      <c r="G127" s="87">
        <v>50</v>
      </c>
      <c r="H127" s="87"/>
      <c r="I127" s="87"/>
    </row>
    <row r="128" spans="1:9" ht="25.5" x14ac:dyDescent="0.25">
      <c r="A128" s="16">
        <v>116</v>
      </c>
      <c r="B128" s="16" t="s">
        <v>95</v>
      </c>
      <c r="C128" s="84" t="s">
        <v>96</v>
      </c>
      <c r="D128" s="85" t="s">
        <v>226</v>
      </c>
      <c r="E128" s="16" t="s">
        <v>143</v>
      </c>
      <c r="F128" s="86"/>
      <c r="G128" s="87">
        <v>50</v>
      </c>
      <c r="H128" s="87"/>
      <c r="I128" s="87"/>
    </row>
    <row r="129" spans="1:9" ht="25.5" x14ac:dyDescent="0.25">
      <c r="A129" s="16">
        <v>117</v>
      </c>
      <c r="B129" s="16" t="s">
        <v>95</v>
      </c>
      <c r="C129" s="84" t="s">
        <v>96</v>
      </c>
      <c r="D129" s="85" t="s">
        <v>227</v>
      </c>
      <c r="E129" s="16" t="s">
        <v>159</v>
      </c>
      <c r="F129" s="86"/>
      <c r="G129" s="87">
        <v>50</v>
      </c>
      <c r="H129" s="87"/>
      <c r="I129" s="87"/>
    </row>
    <row r="130" spans="1:9" ht="25.5" x14ac:dyDescent="0.25">
      <c r="A130" s="16">
        <v>118</v>
      </c>
      <c r="B130" s="16" t="s">
        <v>95</v>
      </c>
      <c r="C130" s="84" t="s">
        <v>96</v>
      </c>
      <c r="D130" s="85" t="s">
        <v>228</v>
      </c>
      <c r="E130" s="16" t="s">
        <v>159</v>
      </c>
      <c r="F130" s="86"/>
      <c r="G130" s="87">
        <v>50</v>
      </c>
      <c r="H130" s="87"/>
      <c r="I130" s="87"/>
    </row>
    <row r="131" spans="1:9" x14ac:dyDescent="0.25">
      <c r="A131" s="16">
        <v>119</v>
      </c>
      <c r="B131" s="16" t="s">
        <v>95</v>
      </c>
      <c r="C131" s="84" t="s">
        <v>96</v>
      </c>
      <c r="D131" s="85" t="s">
        <v>229</v>
      </c>
      <c r="E131" s="16" t="s">
        <v>91</v>
      </c>
      <c r="F131" s="86"/>
      <c r="G131" s="87">
        <v>50</v>
      </c>
      <c r="H131" s="87"/>
      <c r="I131" s="87"/>
    </row>
    <row r="132" spans="1:9" x14ac:dyDescent="0.25">
      <c r="A132" s="16">
        <v>120</v>
      </c>
      <c r="B132" s="16" t="s">
        <v>95</v>
      </c>
      <c r="C132" s="84" t="s">
        <v>96</v>
      </c>
      <c r="D132" s="85" t="s">
        <v>230</v>
      </c>
      <c r="E132" s="16" t="s">
        <v>90</v>
      </c>
      <c r="F132" s="86"/>
      <c r="G132" s="87">
        <v>50</v>
      </c>
      <c r="H132" s="87"/>
      <c r="I132" s="87"/>
    </row>
    <row r="133" spans="1:9" x14ac:dyDescent="0.25">
      <c r="A133" s="16">
        <v>121</v>
      </c>
      <c r="B133" s="16" t="s">
        <v>95</v>
      </c>
      <c r="C133" s="84" t="s">
        <v>96</v>
      </c>
      <c r="D133" s="85" t="s">
        <v>231</v>
      </c>
      <c r="E133" s="16" t="s">
        <v>141</v>
      </c>
      <c r="F133" s="86"/>
      <c r="G133" s="87">
        <v>50</v>
      </c>
      <c r="H133" s="87"/>
      <c r="I133" s="87"/>
    </row>
    <row r="134" spans="1:9" x14ac:dyDescent="0.25">
      <c r="A134" s="16">
        <v>122</v>
      </c>
      <c r="B134" s="16" t="s">
        <v>95</v>
      </c>
      <c r="C134" s="84" t="s">
        <v>96</v>
      </c>
      <c r="D134" s="85" t="s">
        <v>232</v>
      </c>
      <c r="E134" s="16" t="s">
        <v>178</v>
      </c>
      <c r="F134" s="86"/>
      <c r="G134" s="87">
        <v>50</v>
      </c>
      <c r="H134" s="87"/>
      <c r="I134" s="87"/>
    </row>
    <row r="135" spans="1:9" x14ac:dyDescent="0.25">
      <c r="A135" s="16">
        <v>123</v>
      </c>
      <c r="B135" s="16" t="s">
        <v>95</v>
      </c>
      <c r="C135" s="84" t="s">
        <v>96</v>
      </c>
      <c r="D135" s="85" t="s">
        <v>233</v>
      </c>
      <c r="E135" s="16" t="s">
        <v>178</v>
      </c>
      <c r="F135" s="86"/>
      <c r="G135" s="87">
        <v>50</v>
      </c>
      <c r="H135" s="87"/>
      <c r="I135" s="87"/>
    </row>
    <row r="136" spans="1:9" x14ac:dyDescent="0.25">
      <c r="A136" s="16">
        <v>124</v>
      </c>
      <c r="B136" s="16" t="s">
        <v>95</v>
      </c>
      <c r="C136" s="84" t="s">
        <v>96</v>
      </c>
      <c r="D136" s="85" t="s">
        <v>234</v>
      </c>
      <c r="E136" s="16" t="s">
        <v>178</v>
      </c>
      <c r="F136" s="86"/>
      <c r="G136" s="87">
        <v>50</v>
      </c>
      <c r="H136" s="87"/>
      <c r="I136" s="87"/>
    </row>
    <row r="137" spans="1:9" ht="18.600000000000001" customHeight="1" x14ac:dyDescent="0.25">
      <c r="A137" s="16">
        <v>125</v>
      </c>
      <c r="B137" s="106" t="s">
        <v>95</v>
      </c>
      <c r="C137" s="107" t="s">
        <v>96</v>
      </c>
      <c r="D137" s="108" t="s">
        <v>235</v>
      </c>
      <c r="E137" s="106"/>
      <c r="F137" s="109"/>
      <c r="G137" s="94">
        <v>50</v>
      </c>
      <c r="H137" s="90"/>
      <c r="I137" s="90"/>
    </row>
    <row r="138" spans="1:9" s="78" customFormat="1" ht="14.85" customHeight="1" x14ac:dyDescent="0.25">
      <c r="A138" s="16">
        <v>126</v>
      </c>
      <c r="B138" s="110" t="s">
        <v>95</v>
      </c>
      <c r="C138" s="107" t="s">
        <v>96</v>
      </c>
      <c r="D138" s="111" t="s">
        <v>236</v>
      </c>
      <c r="E138" s="112"/>
      <c r="F138" s="112"/>
      <c r="G138" s="94">
        <v>50</v>
      </c>
      <c r="H138" s="91"/>
      <c r="I138" s="92"/>
    </row>
    <row r="139" spans="1:9" s="78" customFormat="1" ht="18.600000000000001" customHeight="1" x14ac:dyDescent="0.25">
      <c r="A139" s="16">
        <v>127</v>
      </c>
      <c r="B139" s="106" t="s">
        <v>95</v>
      </c>
      <c r="C139" s="107" t="s">
        <v>96</v>
      </c>
      <c r="D139" s="111" t="s">
        <v>237</v>
      </c>
      <c r="E139" s="112"/>
      <c r="F139" s="112"/>
      <c r="G139" s="94">
        <v>50</v>
      </c>
      <c r="H139" s="91"/>
      <c r="I139" s="92"/>
    </row>
    <row r="140" spans="1:9" s="78" customFormat="1" ht="16.149999999999999" customHeight="1" x14ac:dyDescent="0.25">
      <c r="A140" s="16">
        <v>128</v>
      </c>
      <c r="B140" s="110" t="s">
        <v>95</v>
      </c>
      <c r="C140" s="107" t="s">
        <v>96</v>
      </c>
      <c r="D140" s="111" t="s">
        <v>238</v>
      </c>
      <c r="E140" s="112"/>
      <c r="F140" s="112"/>
      <c r="G140" s="94">
        <v>50</v>
      </c>
      <c r="H140" s="91"/>
      <c r="I140" s="92"/>
    </row>
    <row r="141" spans="1:9" ht="18.600000000000001" customHeight="1" x14ac:dyDescent="0.25">
      <c r="A141" s="16">
        <v>129</v>
      </c>
      <c r="B141" s="106" t="s">
        <v>95</v>
      </c>
      <c r="C141" s="107" t="s">
        <v>96</v>
      </c>
      <c r="D141" s="113" t="s">
        <v>239</v>
      </c>
      <c r="E141" s="106"/>
      <c r="F141" s="109"/>
      <c r="G141" s="94">
        <v>30</v>
      </c>
      <c r="H141" s="90"/>
      <c r="I141" s="90"/>
    </row>
    <row r="142" spans="1:9" x14ac:dyDescent="0.25">
      <c r="A142" s="16">
        <v>130</v>
      </c>
      <c r="B142" s="110" t="s">
        <v>95</v>
      </c>
      <c r="C142" s="107" t="s">
        <v>96</v>
      </c>
      <c r="D142" s="113" t="s">
        <v>240</v>
      </c>
      <c r="E142" s="106"/>
      <c r="F142" s="109"/>
      <c r="G142" s="94">
        <v>30</v>
      </c>
      <c r="H142" s="90"/>
      <c r="I142" s="90"/>
    </row>
    <row r="143" spans="1:9" x14ac:dyDescent="0.25">
      <c r="A143" s="16">
        <v>131</v>
      </c>
      <c r="B143" s="106" t="s">
        <v>95</v>
      </c>
      <c r="C143" s="107" t="s">
        <v>96</v>
      </c>
      <c r="D143" s="113" t="s">
        <v>241</v>
      </c>
      <c r="E143" s="106"/>
      <c r="F143" s="109"/>
      <c r="G143" s="94">
        <v>20</v>
      </c>
      <c r="H143" s="90"/>
      <c r="I143" s="90"/>
    </row>
    <row r="144" spans="1:9" x14ac:dyDescent="0.25">
      <c r="A144" s="16">
        <v>132</v>
      </c>
      <c r="B144" s="110" t="s">
        <v>95</v>
      </c>
      <c r="C144" s="107" t="s">
        <v>96</v>
      </c>
      <c r="D144" s="113" t="s">
        <v>242</v>
      </c>
      <c r="E144" s="106"/>
      <c r="F144" s="109"/>
      <c r="G144" s="94">
        <v>20</v>
      </c>
      <c r="H144" s="90"/>
      <c r="I144" s="90"/>
    </row>
    <row r="145" spans="1:9" x14ac:dyDescent="0.25">
      <c r="A145" s="16">
        <v>133</v>
      </c>
      <c r="B145" s="106" t="s">
        <v>95</v>
      </c>
      <c r="C145" s="107" t="s">
        <v>96</v>
      </c>
      <c r="D145" s="113" t="s">
        <v>243</v>
      </c>
      <c r="E145" s="106"/>
      <c r="F145" s="109"/>
      <c r="G145" s="94">
        <v>10</v>
      </c>
      <c r="H145" s="90"/>
      <c r="I145" s="90"/>
    </row>
    <row r="146" spans="1:9" x14ac:dyDescent="0.25">
      <c r="A146" s="16">
        <v>134</v>
      </c>
      <c r="B146" s="110" t="s">
        <v>95</v>
      </c>
      <c r="C146" s="107" t="s">
        <v>96</v>
      </c>
      <c r="D146" s="113" t="s">
        <v>244</v>
      </c>
      <c r="E146" s="106"/>
      <c r="F146" s="109"/>
      <c r="G146" s="94">
        <v>700</v>
      </c>
      <c r="H146" s="90"/>
      <c r="I146" s="90"/>
    </row>
    <row r="147" spans="1:9" x14ac:dyDescent="0.25">
      <c r="A147" s="16">
        <v>135</v>
      </c>
      <c r="B147" s="106" t="s">
        <v>95</v>
      </c>
      <c r="C147" s="107" t="s">
        <v>96</v>
      </c>
      <c r="D147" s="113" t="s">
        <v>245</v>
      </c>
      <c r="E147" s="106"/>
      <c r="F147" s="109"/>
      <c r="G147" s="94">
        <v>70</v>
      </c>
      <c r="H147" s="90"/>
      <c r="I147" s="90"/>
    </row>
    <row r="148" spans="1:9" x14ac:dyDescent="0.25">
      <c r="A148" s="16">
        <v>136</v>
      </c>
      <c r="B148" s="106" t="s">
        <v>95</v>
      </c>
      <c r="C148" s="107" t="s">
        <v>96</v>
      </c>
      <c r="D148" s="113" t="s">
        <v>250</v>
      </c>
      <c r="E148" s="106" t="s">
        <v>252</v>
      </c>
      <c r="F148" s="109"/>
      <c r="G148" s="94">
        <v>20</v>
      </c>
      <c r="H148" s="90"/>
      <c r="I148" s="90"/>
    </row>
    <row r="149" spans="1:9" x14ac:dyDescent="0.25">
      <c r="A149" s="16">
        <v>137</v>
      </c>
      <c r="B149" s="106" t="s">
        <v>95</v>
      </c>
      <c r="C149" s="107" t="s">
        <v>96</v>
      </c>
      <c r="D149" s="113" t="s">
        <v>251</v>
      </c>
      <c r="E149" s="106" t="s">
        <v>76</v>
      </c>
      <c r="F149" s="109"/>
      <c r="G149" s="94">
        <v>20</v>
      </c>
      <c r="H149" s="90"/>
      <c r="I149" s="90"/>
    </row>
    <row r="150" spans="1:9" ht="25.5" x14ac:dyDescent="0.25">
      <c r="A150" s="16">
        <v>138</v>
      </c>
      <c r="B150" s="106" t="s">
        <v>95</v>
      </c>
      <c r="C150" s="107" t="s">
        <v>96</v>
      </c>
      <c r="D150" s="114" t="s">
        <v>253</v>
      </c>
      <c r="E150" s="106" t="s">
        <v>141</v>
      </c>
      <c r="F150" s="109"/>
      <c r="G150" s="94">
        <v>5</v>
      </c>
      <c r="H150" s="90"/>
      <c r="I150" s="90"/>
    </row>
    <row r="151" spans="1:9" x14ac:dyDescent="0.25">
      <c r="A151" s="16">
        <v>139</v>
      </c>
      <c r="B151" s="106" t="s">
        <v>95</v>
      </c>
      <c r="C151" s="107" t="s">
        <v>96</v>
      </c>
      <c r="D151" s="113" t="s">
        <v>254</v>
      </c>
      <c r="E151" s="106" t="s">
        <v>255</v>
      </c>
      <c r="F151" s="109"/>
      <c r="G151" s="94">
        <v>5</v>
      </c>
      <c r="H151" s="90"/>
      <c r="I151" s="90"/>
    </row>
    <row r="152" spans="1:9" ht="24" x14ac:dyDescent="0.25">
      <c r="A152" s="16">
        <v>140</v>
      </c>
      <c r="B152" s="115" t="s">
        <v>95</v>
      </c>
      <c r="C152" s="107" t="s">
        <v>96</v>
      </c>
      <c r="D152" s="116" t="s">
        <v>246</v>
      </c>
      <c r="E152" s="115"/>
      <c r="F152" s="117"/>
      <c r="G152" s="94">
        <v>50</v>
      </c>
      <c r="H152" s="93"/>
      <c r="I152" s="93"/>
    </row>
    <row r="153" spans="1:9" ht="39.75" customHeight="1" x14ac:dyDescent="0.25">
      <c r="A153" s="16">
        <v>141</v>
      </c>
      <c r="B153" s="102" t="s">
        <v>247</v>
      </c>
      <c r="C153" s="102"/>
      <c r="D153" s="102"/>
      <c r="E153" s="102"/>
      <c r="F153" s="102"/>
      <c r="G153" s="102"/>
      <c r="H153" s="102"/>
      <c r="I153" s="102"/>
    </row>
    <row r="154" spans="1:9" ht="36" customHeight="1" x14ac:dyDescent="0.25">
      <c r="A154" s="16">
        <v>142</v>
      </c>
      <c r="B154" s="103" t="s">
        <v>248</v>
      </c>
      <c r="C154" s="103"/>
      <c r="D154" s="103"/>
      <c r="E154" s="103"/>
      <c r="F154" s="103"/>
      <c r="G154" s="103"/>
      <c r="H154" s="103"/>
      <c r="I154" s="103"/>
    </row>
    <row r="155" spans="1:9" ht="41.1" customHeight="1" x14ac:dyDescent="0.25">
      <c r="A155" s="16">
        <v>143</v>
      </c>
      <c r="B155" s="102" t="s">
        <v>249</v>
      </c>
      <c r="C155" s="102"/>
      <c r="D155" s="102"/>
      <c r="E155" s="102"/>
      <c r="F155" s="102"/>
      <c r="G155" s="102"/>
      <c r="H155" s="102"/>
      <c r="I155" s="102"/>
    </row>
    <row r="156" spans="1:9" ht="36" customHeight="1" x14ac:dyDescent="0.25">
      <c r="A156" s="104"/>
      <c r="B156" s="104"/>
      <c r="C156" s="104"/>
      <c r="D156" s="104"/>
      <c r="E156" s="104"/>
      <c r="F156" s="104"/>
      <c r="G156" s="104"/>
      <c r="H156" s="104"/>
      <c r="I156" s="104"/>
    </row>
    <row r="157" spans="1:9" hidden="1" x14ac:dyDescent="0.25">
      <c r="A157" s="104"/>
      <c r="B157" s="104"/>
      <c r="C157" s="104"/>
      <c r="D157" s="104"/>
      <c r="E157" s="104"/>
      <c r="F157" s="104"/>
      <c r="G157" s="104"/>
      <c r="H157" s="104"/>
      <c r="I157" s="104"/>
    </row>
    <row r="158" spans="1:9" hidden="1" x14ac:dyDescent="0.25">
      <c r="A158" s="104"/>
      <c r="B158" s="104"/>
      <c r="C158" s="104"/>
      <c r="D158" s="104"/>
      <c r="E158" s="104"/>
      <c r="F158" s="104"/>
      <c r="G158" s="104"/>
      <c r="H158" s="104"/>
      <c r="I158" s="104"/>
    </row>
    <row r="159" spans="1:9" hidden="1" x14ac:dyDescent="0.25">
      <c r="A159" s="104"/>
      <c r="B159" s="104"/>
      <c r="C159" s="104"/>
      <c r="D159" s="104"/>
      <c r="E159" s="104"/>
      <c r="F159" s="104"/>
      <c r="G159" s="104"/>
      <c r="H159" s="104"/>
      <c r="I159" s="104"/>
    </row>
    <row r="160" spans="1:9" hidden="1" x14ac:dyDescent="0.25">
      <c r="A160" s="104"/>
      <c r="B160" s="104"/>
      <c r="C160" s="104"/>
      <c r="D160" s="104"/>
      <c r="E160" s="104"/>
      <c r="F160" s="104"/>
      <c r="G160" s="104"/>
      <c r="H160" s="104"/>
      <c r="I160" s="104"/>
    </row>
    <row r="161" spans="1:9" hidden="1" x14ac:dyDescent="0.25">
      <c r="A161" s="104"/>
      <c r="B161" s="104"/>
      <c r="C161" s="104"/>
      <c r="D161" s="104"/>
      <c r="E161" s="104"/>
      <c r="F161" s="104"/>
      <c r="G161" s="104"/>
      <c r="H161" s="104"/>
      <c r="I161" s="104"/>
    </row>
    <row r="162" spans="1:9" hidden="1" x14ac:dyDescent="0.25">
      <c r="A162" s="104"/>
      <c r="B162" s="104"/>
      <c r="C162" s="104"/>
      <c r="D162" s="104"/>
      <c r="E162" s="104"/>
      <c r="F162" s="104"/>
      <c r="G162" s="104"/>
      <c r="H162" s="104"/>
      <c r="I162" s="104"/>
    </row>
    <row r="163" spans="1:9" hidden="1" x14ac:dyDescent="0.25">
      <c r="A163" s="104"/>
      <c r="B163" s="104"/>
      <c r="C163" s="104"/>
      <c r="D163" s="104"/>
      <c r="E163" s="104"/>
      <c r="F163" s="104"/>
      <c r="G163" s="104"/>
      <c r="H163" s="104"/>
      <c r="I163" s="104"/>
    </row>
    <row r="164" spans="1:9" hidden="1" x14ac:dyDescent="0.25">
      <c r="A164" s="104"/>
      <c r="B164" s="104"/>
      <c r="C164" s="104"/>
      <c r="D164" s="104"/>
      <c r="E164" s="104"/>
      <c r="F164" s="104"/>
      <c r="G164" s="104"/>
      <c r="H164" s="104"/>
      <c r="I164" s="104"/>
    </row>
    <row r="165" spans="1:9" hidden="1" x14ac:dyDescent="0.25">
      <c r="A165" s="104"/>
      <c r="B165" s="104"/>
      <c r="C165" s="104"/>
      <c r="D165" s="104"/>
      <c r="E165" s="104"/>
      <c r="F165" s="104"/>
      <c r="G165" s="104"/>
      <c r="H165" s="104"/>
      <c r="I165" s="104"/>
    </row>
    <row r="166" spans="1:9" hidden="1" x14ac:dyDescent="0.25">
      <c r="A166" s="104"/>
      <c r="B166" s="104"/>
      <c r="C166" s="104"/>
      <c r="D166" s="104"/>
      <c r="E166" s="104"/>
      <c r="F166" s="104"/>
      <c r="G166" s="104"/>
      <c r="H166" s="104"/>
      <c r="I166" s="104"/>
    </row>
    <row r="167" spans="1:9" hidden="1" x14ac:dyDescent="0.25">
      <c r="A167" s="104"/>
      <c r="B167" s="104"/>
      <c r="C167" s="104"/>
      <c r="D167" s="104"/>
      <c r="E167" s="104"/>
      <c r="F167" s="104"/>
      <c r="G167" s="104"/>
      <c r="H167" s="104"/>
      <c r="I167" s="104"/>
    </row>
    <row r="168" spans="1:9" hidden="1" x14ac:dyDescent="0.25">
      <c r="A168" s="104"/>
      <c r="B168" s="104"/>
      <c r="C168" s="104"/>
      <c r="D168" s="104"/>
      <c r="E168" s="104"/>
      <c r="F168" s="104"/>
      <c r="G168" s="104"/>
      <c r="H168" s="104"/>
      <c r="I168" s="104"/>
    </row>
    <row r="169" spans="1:9" hidden="1" x14ac:dyDescent="0.25">
      <c r="A169" s="104"/>
      <c r="B169" s="104"/>
      <c r="C169" s="104"/>
      <c r="D169" s="104"/>
      <c r="E169" s="104"/>
      <c r="F169" s="104"/>
      <c r="G169" s="104"/>
      <c r="H169" s="104"/>
      <c r="I169" s="104"/>
    </row>
    <row r="170" spans="1:9" hidden="1" x14ac:dyDescent="0.25">
      <c r="A170" s="104"/>
      <c r="B170" s="104"/>
      <c r="C170" s="104"/>
      <c r="D170" s="104"/>
      <c r="E170" s="104"/>
      <c r="F170" s="104"/>
      <c r="G170" s="104"/>
      <c r="H170" s="104"/>
      <c r="I170" s="104"/>
    </row>
    <row r="171" spans="1:9" hidden="1" x14ac:dyDescent="0.25">
      <c r="A171" s="16"/>
    </row>
    <row r="172" spans="1:9" hidden="1" x14ac:dyDescent="0.25">
      <c r="A172" s="16"/>
    </row>
    <row r="173" spans="1:9" hidden="1" x14ac:dyDescent="0.25">
      <c r="A173" s="16"/>
    </row>
  </sheetData>
  <autoFilter ref="A12:I136"/>
  <mergeCells count="14">
    <mergeCell ref="B153:I153"/>
    <mergeCell ref="B154:I154"/>
    <mergeCell ref="B155:I155"/>
    <mergeCell ref="A156:I170"/>
    <mergeCell ref="A7:H7"/>
    <mergeCell ref="A8:H8"/>
    <mergeCell ref="A9:H9"/>
    <mergeCell ref="A10:H10"/>
    <mergeCell ref="A11:I11"/>
    <mergeCell ref="A1:H1"/>
    <mergeCell ref="A2:H2"/>
    <mergeCell ref="A4:H4"/>
    <mergeCell ref="A5:H5"/>
    <mergeCell ref="A6:H6"/>
  </mergeCells>
  <pageMargins left="0.70866141732283472" right="0.70866141732283472" top="0.74803149606299213" bottom="0.74803149606299213" header="0.51181102362204722" footer="0.51181102362204722"/>
  <pageSetup paperSize="9" scale="8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7"/>
  <sheetViews>
    <sheetView view="pageBreakPreview" zoomScaleNormal="100" workbookViewId="0"/>
  </sheetViews>
  <sheetFormatPr defaultColWidth="9.140625" defaultRowHeight="15" x14ac:dyDescent="0.25"/>
  <cols>
    <col min="1" max="1" width="9.140625" style="38"/>
    <col min="2" max="2" width="26.85546875" style="39" customWidth="1"/>
    <col min="3" max="3" width="17.42578125" style="40" customWidth="1"/>
    <col min="4" max="4" width="33.140625" style="39" customWidth="1"/>
    <col min="5" max="6" width="25" style="41" customWidth="1"/>
    <col min="7" max="7" width="24.5703125" style="41" customWidth="1"/>
    <col min="8" max="8" width="19.28515625" style="41" customWidth="1"/>
    <col min="9" max="9" width="20.7109375" style="41" customWidth="1"/>
    <col min="10" max="10" width="13.42578125" style="42" customWidth="1"/>
    <col min="11" max="11" width="9.85546875" style="42" customWidth="1"/>
    <col min="12" max="1024" width="9.140625" style="42"/>
    <col min="1025" max="16384" width="9.140625" style="43"/>
  </cols>
  <sheetData>
    <row r="1" spans="1:12" s="44" customFormat="1" ht="18.75" x14ac:dyDescent="0.25">
      <c r="A1" s="97" t="s">
        <v>19</v>
      </c>
      <c r="B1" s="97"/>
      <c r="C1" s="97"/>
      <c r="D1" s="97"/>
      <c r="E1" s="97"/>
      <c r="F1" s="97"/>
      <c r="G1" s="97"/>
      <c r="H1" s="97"/>
      <c r="I1" s="42"/>
    </row>
    <row r="2" spans="1:12" s="44" customFormat="1" ht="18.75" x14ac:dyDescent="0.25">
      <c r="A2" s="97" t="s">
        <v>20</v>
      </c>
      <c r="B2" s="97"/>
      <c r="C2" s="97"/>
      <c r="D2" s="97"/>
      <c r="E2" s="97"/>
      <c r="F2" s="97"/>
      <c r="G2" s="97"/>
      <c r="H2" s="97"/>
      <c r="I2" s="42"/>
    </row>
    <row r="3" spans="1:12" s="42" customFormat="1" x14ac:dyDescent="0.25">
      <c r="A3" s="38"/>
      <c r="B3" s="45"/>
      <c r="C3" s="46"/>
    </row>
    <row r="4" spans="1:12" s="44" customFormat="1" ht="24" customHeight="1" x14ac:dyDescent="0.25">
      <c r="A4" s="98" t="s">
        <v>21</v>
      </c>
      <c r="B4" s="98"/>
      <c r="C4" s="98"/>
      <c r="D4" s="98"/>
      <c r="E4" s="98"/>
      <c r="F4" s="98"/>
      <c r="G4" s="98"/>
      <c r="H4" s="98"/>
    </row>
    <row r="5" spans="1:12" s="44" customFormat="1" ht="21" customHeight="1" x14ac:dyDescent="0.25">
      <c r="A5" s="98" t="s">
        <v>22</v>
      </c>
      <c r="B5" s="98"/>
      <c r="C5" s="98"/>
      <c r="D5" s="98"/>
      <c r="E5" s="98"/>
      <c r="F5" s="98"/>
      <c r="G5" s="98"/>
      <c r="H5" s="98"/>
    </row>
    <row r="6" spans="1:12" s="44" customFormat="1" ht="15.75" customHeight="1" x14ac:dyDescent="0.25">
      <c r="A6" s="98" t="s">
        <v>23</v>
      </c>
      <c r="B6" s="98"/>
      <c r="C6" s="98"/>
      <c r="D6" s="98"/>
      <c r="E6" s="98"/>
      <c r="F6" s="98"/>
      <c r="G6" s="98"/>
      <c r="H6" s="98"/>
    </row>
    <row r="7" spans="1:12" s="44" customFormat="1" ht="15" customHeight="1" x14ac:dyDescent="0.25">
      <c r="A7" s="98" t="s">
        <v>24</v>
      </c>
      <c r="B7" s="98"/>
      <c r="C7" s="98"/>
      <c r="D7" s="98"/>
      <c r="E7" s="98"/>
      <c r="F7" s="98"/>
      <c r="G7" s="98"/>
      <c r="H7" s="98"/>
    </row>
    <row r="8" spans="1:12" s="44" customFormat="1" ht="21" customHeight="1" x14ac:dyDescent="0.25">
      <c r="A8" s="98" t="s">
        <v>25</v>
      </c>
      <c r="B8" s="98"/>
      <c r="C8" s="98"/>
      <c r="D8" s="98"/>
      <c r="E8" s="98"/>
      <c r="F8" s="98"/>
      <c r="G8" s="98"/>
      <c r="H8" s="98"/>
    </row>
    <row r="9" spans="1:12" s="44" customFormat="1" ht="13.5" customHeight="1" x14ac:dyDescent="0.25">
      <c r="A9" s="98" t="s">
        <v>26</v>
      </c>
      <c r="B9" s="98"/>
      <c r="C9" s="98"/>
      <c r="D9" s="98"/>
      <c r="E9" s="98"/>
      <c r="F9" s="98"/>
      <c r="G9" s="98"/>
      <c r="H9" s="98"/>
    </row>
    <row r="10" spans="1:12" s="44" customFormat="1" ht="18.75" customHeight="1" x14ac:dyDescent="0.25">
      <c r="A10" s="98" t="s">
        <v>27</v>
      </c>
      <c r="B10" s="98"/>
      <c r="C10" s="98"/>
      <c r="D10" s="98"/>
      <c r="E10" s="98"/>
      <c r="F10" s="98"/>
      <c r="G10" s="98"/>
      <c r="H10" s="98"/>
    </row>
    <row r="11" spans="1:12" s="42" customFormat="1" x14ac:dyDescent="0.25">
      <c r="A11" s="38"/>
      <c r="B11" s="45"/>
      <c r="C11" s="46"/>
    </row>
    <row r="12" spans="1:12" s="42" customFormat="1" x14ac:dyDescent="0.25">
      <c r="A12" s="38"/>
      <c r="B12" s="45"/>
      <c r="C12" s="46"/>
    </row>
    <row r="13" spans="1:12" s="42" customFormat="1" x14ac:dyDescent="0.25">
      <c r="A13" s="99" t="s">
        <v>28</v>
      </c>
      <c r="B13" s="99"/>
      <c r="C13" s="99"/>
      <c r="D13" s="99"/>
      <c r="E13" s="99">
        <f>C13</f>
        <v>0</v>
      </c>
      <c r="F13" s="99"/>
      <c r="G13" s="99"/>
      <c r="H13" s="99" t="e">
        <f>#REF!</f>
        <v>#REF!</v>
      </c>
    </row>
    <row r="15" spans="1:12" ht="32.25" customHeight="1" x14ac:dyDescent="0.25">
      <c r="A15" s="47" t="s">
        <v>29</v>
      </c>
      <c r="B15" s="48" t="s">
        <v>30</v>
      </c>
      <c r="C15" s="48" t="s">
        <v>31</v>
      </c>
      <c r="D15" s="48" t="s">
        <v>32</v>
      </c>
      <c r="E15" s="49" t="s">
        <v>33</v>
      </c>
      <c r="F15" s="50" t="s">
        <v>34</v>
      </c>
      <c r="G15" s="51" t="s">
        <v>35</v>
      </c>
      <c r="H15" s="52" t="s">
        <v>36</v>
      </c>
      <c r="I15" s="52" t="s">
        <v>37</v>
      </c>
    </row>
    <row r="16" spans="1:12" ht="25.5" x14ac:dyDescent="0.25">
      <c r="A16" s="47">
        <v>1</v>
      </c>
      <c r="B16" s="53" t="s">
        <v>14</v>
      </c>
      <c r="C16" s="48" t="s">
        <v>38</v>
      </c>
      <c r="D16" s="54" t="s">
        <v>39</v>
      </c>
      <c r="E16" s="48" t="s">
        <v>40</v>
      </c>
      <c r="F16" s="48">
        <v>910</v>
      </c>
      <c r="G16" s="55">
        <v>17.25</v>
      </c>
      <c r="H16" s="55">
        <f t="shared" ref="H16:H37" si="0">G16*F16</f>
        <v>15697.5</v>
      </c>
      <c r="I16" s="55">
        <f t="shared" ref="I16:I37" si="1">H16</f>
        <v>15697.5</v>
      </c>
      <c r="J16" s="44"/>
      <c r="K16" s="56"/>
      <c r="L16" s="57"/>
    </row>
    <row r="17" spans="1:12" ht="25.5" x14ac:dyDescent="0.25">
      <c r="A17" s="47">
        <v>2</v>
      </c>
      <c r="B17" s="48" t="s">
        <v>41</v>
      </c>
      <c r="C17" s="48" t="s">
        <v>38</v>
      </c>
      <c r="D17" s="54" t="s">
        <v>42</v>
      </c>
      <c r="E17" s="48" t="s">
        <v>43</v>
      </c>
      <c r="F17" s="48">
        <v>20</v>
      </c>
      <c r="G17" s="55">
        <v>40.25</v>
      </c>
      <c r="H17" s="55">
        <f t="shared" si="0"/>
        <v>805</v>
      </c>
      <c r="I17" s="55">
        <f t="shared" si="1"/>
        <v>805</v>
      </c>
      <c r="J17" s="44"/>
      <c r="K17" s="56"/>
      <c r="L17" s="57"/>
    </row>
    <row r="18" spans="1:12" ht="25.5" x14ac:dyDescent="0.25">
      <c r="A18" s="47">
        <v>3</v>
      </c>
      <c r="B18" s="48" t="s">
        <v>44</v>
      </c>
      <c r="C18" s="48" t="s">
        <v>38</v>
      </c>
      <c r="D18" s="54" t="s">
        <v>39</v>
      </c>
      <c r="E18" s="48" t="s">
        <v>43</v>
      </c>
      <c r="F18" s="48">
        <v>6</v>
      </c>
      <c r="G18" s="55">
        <v>42.55</v>
      </c>
      <c r="H18" s="55">
        <f t="shared" si="0"/>
        <v>255.29999999999998</v>
      </c>
      <c r="I18" s="55">
        <f t="shared" si="1"/>
        <v>255.29999999999998</v>
      </c>
      <c r="J18" s="44"/>
      <c r="K18" s="56"/>
      <c r="L18" s="57"/>
    </row>
    <row r="19" spans="1:12" ht="38.25" x14ac:dyDescent="0.25">
      <c r="A19" s="47">
        <v>4</v>
      </c>
      <c r="B19" s="48" t="s">
        <v>45</v>
      </c>
      <c r="C19" s="48" t="s">
        <v>38</v>
      </c>
      <c r="D19" s="54" t="s">
        <v>46</v>
      </c>
      <c r="E19" s="48" t="s">
        <v>43</v>
      </c>
      <c r="F19" s="48">
        <v>1980</v>
      </c>
      <c r="G19" s="55">
        <v>33.35</v>
      </c>
      <c r="H19" s="55">
        <f t="shared" si="0"/>
        <v>66033</v>
      </c>
      <c r="I19" s="55">
        <f t="shared" si="1"/>
        <v>66033</v>
      </c>
      <c r="J19" s="44"/>
      <c r="K19" s="56"/>
      <c r="L19" s="57"/>
    </row>
    <row r="20" spans="1:12" ht="38.25" x14ac:dyDescent="0.25">
      <c r="A20" s="47">
        <v>5</v>
      </c>
      <c r="B20" s="48" t="s">
        <v>47</v>
      </c>
      <c r="C20" s="48" t="s">
        <v>38</v>
      </c>
      <c r="D20" s="54" t="s">
        <v>48</v>
      </c>
      <c r="E20" s="48" t="s">
        <v>43</v>
      </c>
      <c r="F20" s="48">
        <v>1140</v>
      </c>
      <c r="G20" s="55">
        <v>33.35</v>
      </c>
      <c r="H20" s="55">
        <f t="shared" si="0"/>
        <v>38019</v>
      </c>
      <c r="I20" s="55">
        <f t="shared" si="1"/>
        <v>38019</v>
      </c>
      <c r="J20" s="44"/>
      <c r="K20" s="56"/>
      <c r="L20" s="57"/>
    </row>
    <row r="21" spans="1:12" ht="38.25" x14ac:dyDescent="0.25">
      <c r="A21" s="47">
        <v>6</v>
      </c>
      <c r="B21" s="48" t="s">
        <v>49</v>
      </c>
      <c r="C21" s="48" t="s">
        <v>38</v>
      </c>
      <c r="D21" s="54" t="s">
        <v>50</v>
      </c>
      <c r="E21" s="48" t="s">
        <v>43</v>
      </c>
      <c r="F21" s="48">
        <v>350</v>
      </c>
      <c r="G21" s="55">
        <v>69</v>
      </c>
      <c r="H21" s="55">
        <f t="shared" si="0"/>
        <v>24150</v>
      </c>
      <c r="I21" s="55">
        <f t="shared" si="1"/>
        <v>24150</v>
      </c>
      <c r="J21" s="44"/>
      <c r="K21" s="56"/>
      <c r="L21" s="57"/>
    </row>
    <row r="22" spans="1:12" ht="38.25" x14ac:dyDescent="0.25">
      <c r="A22" s="47">
        <v>7</v>
      </c>
      <c r="B22" s="48" t="s">
        <v>51</v>
      </c>
      <c r="C22" s="48" t="s">
        <v>38</v>
      </c>
      <c r="D22" s="54" t="s">
        <v>52</v>
      </c>
      <c r="E22" s="48" t="s">
        <v>43</v>
      </c>
      <c r="F22" s="48">
        <v>130</v>
      </c>
      <c r="G22" s="55">
        <v>103.5</v>
      </c>
      <c r="H22" s="55">
        <f t="shared" si="0"/>
        <v>13455</v>
      </c>
      <c r="I22" s="55">
        <f t="shared" si="1"/>
        <v>13455</v>
      </c>
      <c r="J22" s="44"/>
      <c r="K22" s="56"/>
      <c r="L22" s="57"/>
    </row>
    <row r="23" spans="1:12" ht="38.25" x14ac:dyDescent="0.25">
      <c r="A23" s="47">
        <v>8</v>
      </c>
      <c r="B23" s="48" t="s">
        <v>53</v>
      </c>
      <c r="C23" s="48" t="s">
        <v>38</v>
      </c>
      <c r="D23" s="54" t="s">
        <v>54</v>
      </c>
      <c r="E23" s="48" t="s">
        <v>55</v>
      </c>
      <c r="F23" s="48">
        <v>5</v>
      </c>
      <c r="G23" s="55">
        <v>230</v>
      </c>
      <c r="H23" s="55">
        <f t="shared" si="0"/>
        <v>1150</v>
      </c>
      <c r="I23" s="55">
        <f t="shared" si="1"/>
        <v>1150</v>
      </c>
      <c r="J23" s="44"/>
      <c r="K23" s="56"/>
      <c r="L23" s="57"/>
    </row>
    <row r="24" spans="1:12" ht="38.25" x14ac:dyDescent="0.25">
      <c r="A24" s="47">
        <v>9</v>
      </c>
      <c r="B24" s="48" t="s">
        <v>56</v>
      </c>
      <c r="C24" s="48" t="s">
        <v>38</v>
      </c>
      <c r="D24" s="54" t="s">
        <v>57</v>
      </c>
      <c r="E24" s="48" t="s">
        <v>55</v>
      </c>
      <c r="F24" s="48">
        <v>5</v>
      </c>
      <c r="G24" s="55">
        <v>368</v>
      </c>
      <c r="H24" s="55">
        <f t="shared" si="0"/>
        <v>1840</v>
      </c>
      <c r="I24" s="55">
        <f t="shared" si="1"/>
        <v>1840</v>
      </c>
      <c r="J24" s="44"/>
      <c r="K24" s="56"/>
      <c r="L24" s="57"/>
    </row>
    <row r="25" spans="1:12" ht="42.75" customHeight="1" x14ac:dyDescent="0.25">
      <c r="A25" s="47">
        <v>10</v>
      </c>
      <c r="B25" s="48" t="s">
        <v>58</v>
      </c>
      <c r="C25" s="48" t="s">
        <v>59</v>
      </c>
      <c r="D25" s="48" t="s">
        <v>60</v>
      </c>
      <c r="E25" s="48" t="s">
        <v>43</v>
      </c>
      <c r="F25" s="48">
        <v>5</v>
      </c>
      <c r="G25" s="55">
        <v>74.75</v>
      </c>
      <c r="H25" s="55">
        <f t="shared" si="0"/>
        <v>373.75</v>
      </c>
      <c r="I25" s="55">
        <f t="shared" si="1"/>
        <v>373.75</v>
      </c>
      <c r="J25" s="44"/>
      <c r="K25" s="56"/>
      <c r="L25" s="57"/>
    </row>
    <row r="26" spans="1:12" ht="25.5" x14ac:dyDescent="0.25">
      <c r="A26" s="47">
        <v>11</v>
      </c>
      <c r="B26" s="48" t="s">
        <v>61</v>
      </c>
      <c r="C26" s="48" t="s">
        <v>59</v>
      </c>
      <c r="D26" s="48" t="s">
        <v>60</v>
      </c>
      <c r="E26" s="48" t="s">
        <v>43</v>
      </c>
      <c r="F26" s="48">
        <v>5</v>
      </c>
      <c r="G26" s="55">
        <v>74.75</v>
      </c>
      <c r="H26" s="55">
        <f t="shared" si="0"/>
        <v>373.75</v>
      </c>
      <c r="I26" s="55">
        <f t="shared" si="1"/>
        <v>373.75</v>
      </c>
      <c r="J26" s="44"/>
      <c r="K26" s="56"/>
      <c r="L26" s="57"/>
    </row>
    <row r="27" spans="1:12" ht="25.5" x14ac:dyDescent="0.25">
      <c r="A27" s="47">
        <v>12</v>
      </c>
      <c r="B27" s="48" t="s">
        <v>62</v>
      </c>
      <c r="C27" s="48" t="s">
        <v>59</v>
      </c>
      <c r="D27" s="48" t="s">
        <v>60</v>
      </c>
      <c r="E27" s="48" t="s">
        <v>43</v>
      </c>
      <c r="F27" s="48">
        <v>5</v>
      </c>
      <c r="G27" s="55">
        <v>74.75</v>
      </c>
      <c r="H27" s="55">
        <f t="shared" si="0"/>
        <v>373.75</v>
      </c>
      <c r="I27" s="55">
        <f t="shared" si="1"/>
        <v>373.75</v>
      </c>
      <c r="J27" s="44"/>
      <c r="K27" s="56"/>
      <c r="L27" s="57"/>
    </row>
    <row r="28" spans="1:12" ht="25.5" x14ac:dyDescent="0.25">
      <c r="A28" s="47">
        <v>13</v>
      </c>
      <c r="B28" s="48" t="s">
        <v>63</v>
      </c>
      <c r="C28" s="48" t="s">
        <v>59</v>
      </c>
      <c r="D28" s="48" t="s">
        <v>60</v>
      </c>
      <c r="E28" s="48" t="s">
        <v>43</v>
      </c>
      <c r="F28" s="48">
        <v>20</v>
      </c>
      <c r="G28" s="55">
        <v>74.75</v>
      </c>
      <c r="H28" s="55">
        <f t="shared" si="0"/>
        <v>1495</v>
      </c>
      <c r="I28" s="55">
        <f t="shared" si="1"/>
        <v>1495</v>
      </c>
      <c r="J28" s="44"/>
      <c r="K28" s="56"/>
      <c r="L28" s="57"/>
    </row>
    <row r="29" spans="1:12" ht="54.75" customHeight="1" x14ac:dyDescent="0.25">
      <c r="A29" s="47">
        <v>14</v>
      </c>
      <c r="B29" s="48" t="s">
        <v>64</v>
      </c>
      <c r="C29" s="48" t="s">
        <v>59</v>
      </c>
      <c r="D29" s="48" t="s">
        <v>60</v>
      </c>
      <c r="E29" s="48" t="s">
        <v>43</v>
      </c>
      <c r="F29" s="48">
        <v>50</v>
      </c>
      <c r="G29" s="55">
        <v>74.75</v>
      </c>
      <c r="H29" s="55">
        <f t="shared" si="0"/>
        <v>3737.5</v>
      </c>
      <c r="I29" s="55">
        <f t="shared" si="1"/>
        <v>3737.5</v>
      </c>
      <c r="J29" s="44"/>
      <c r="K29" s="56"/>
      <c r="L29" s="57"/>
    </row>
    <row r="30" spans="1:12" ht="25.5" x14ac:dyDescent="0.25">
      <c r="A30" s="47">
        <v>15</v>
      </c>
      <c r="B30" s="48" t="s">
        <v>65</v>
      </c>
      <c r="C30" s="48" t="s">
        <v>59</v>
      </c>
      <c r="D30" s="48" t="s">
        <v>60</v>
      </c>
      <c r="E30" s="48" t="s">
        <v>43</v>
      </c>
      <c r="F30" s="48">
        <v>5</v>
      </c>
      <c r="G30" s="55">
        <v>74.75</v>
      </c>
      <c r="H30" s="55">
        <f t="shared" si="0"/>
        <v>373.75</v>
      </c>
      <c r="I30" s="55">
        <f t="shared" si="1"/>
        <v>373.75</v>
      </c>
      <c r="J30" s="44"/>
      <c r="K30" s="56"/>
      <c r="L30" s="57"/>
    </row>
    <row r="31" spans="1:12" ht="25.5" x14ac:dyDescent="0.25">
      <c r="A31" s="47">
        <v>16</v>
      </c>
      <c r="B31" s="48" t="s">
        <v>66</v>
      </c>
      <c r="C31" s="48" t="s">
        <v>59</v>
      </c>
      <c r="D31" s="48" t="s">
        <v>60</v>
      </c>
      <c r="E31" s="48" t="s">
        <v>43</v>
      </c>
      <c r="F31" s="48">
        <v>10</v>
      </c>
      <c r="G31" s="55">
        <v>74.75</v>
      </c>
      <c r="H31" s="55">
        <f t="shared" si="0"/>
        <v>747.5</v>
      </c>
      <c r="I31" s="55">
        <f t="shared" si="1"/>
        <v>747.5</v>
      </c>
      <c r="J31" s="44"/>
      <c r="K31" s="56"/>
      <c r="L31" s="57"/>
    </row>
    <row r="32" spans="1:12" ht="25.5" x14ac:dyDescent="0.25">
      <c r="A32" s="47">
        <v>17</v>
      </c>
      <c r="B32" s="48" t="s">
        <v>67</v>
      </c>
      <c r="C32" s="48" t="s">
        <v>59</v>
      </c>
      <c r="D32" s="48" t="s">
        <v>60</v>
      </c>
      <c r="E32" s="48" t="s">
        <v>43</v>
      </c>
      <c r="F32" s="48">
        <v>5</v>
      </c>
      <c r="G32" s="55">
        <v>74.75</v>
      </c>
      <c r="H32" s="55">
        <f t="shared" si="0"/>
        <v>373.75</v>
      </c>
      <c r="I32" s="55">
        <f t="shared" si="1"/>
        <v>373.75</v>
      </c>
      <c r="J32" s="44"/>
      <c r="K32" s="56"/>
      <c r="L32" s="57"/>
    </row>
    <row r="33" spans="1:1024" ht="25.5" x14ac:dyDescent="0.25">
      <c r="A33" s="47">
        <v>18</v>
      </c>
      <c r="B33" s="48" t="s">
        <v>68</v>
      </c>
      <c r="C33" s="48" t="s">
        <v>59</v>
      </c>
      <c r="D33" s="48" t="s">
        <v>60</v>
      </c>
      <c r="E33" s="48" t="s">
        <v>43</v>
      </c>
      <c r="F33" s="48">
        <v>5</v>
      </c>
      <c r="G33" s="55">
        <v>74.75</v>
      </c>
      <c r="H33" s="55">
        <f t="shared" si="0"/>
        <v>373.75</v>
      </c>
      <c r="I33" s="55">
        <f t="shared" si="1"/>
        <v>373.75</v>
      </c>
      <c r="J33" s="44"/>
      <c r="K33" s="56"/>
      <c r="L33" s="57"/>
    </row>
    <row r="34" spans="1:1024" ht="51" x14ac:dyDescent="0.25">
      <c r="A34" s="47">
        <v>19</v>
      </c>
      <c r="B34" s="48" t="s">
        <v>69</v>
      </c>
      <c r="C34" s="48"/>
      <c r="D34" s="48"/>
      <c r="E34" s="48" t="s">
        <v>55</v>
      </c>
      <c r="F34" s="48">
        <v>100</v>
      </c>
      <c r="G34" s="55">
        <v>1725</v>
      </c>
      <c r="H34" s="55">
        <f t="shared" si="0"/>
        <v>172500</v>
      </c>
      <c r="I34" s="55">
        <f t="shared" si="1"/>
        <v>172500</v>
      </c>
      <c r="J34" s="44"/>
      <c r="K34" s="56"/>
      <c r="L34" s="57"/>
    </row>
    <row r="35" spans="1:1024" ht="51" x14ac:dyDescent="0.25">
      <c r="A35" s="47">
        <v>20</v>
      </c>
      <c r="B35" s="48" t="s">
        <v>70</v>
      </c>
      <c r="C35" s="48"/>
      <c r="D35" s="48"/>
      <c r="E35" s="48" t="s">
        <v>55</v>
      </c>
      <c r="F35" s="48">
        <v>50</v>
      </c>
      <c r="G35" s="55">
        <v>299</v>
      </c>
      <c r="H35" s="55">
        <f t="shared" si="0"/>
        <v>14950</v>
      </c>
      <c r="I35" s="55">
        <f t="shared" si="1"/>
        <v>14950</v>
      </c>
      <c r="J35" s="44"/>
      <c r="K35" s="56"/>
      <c r="L35" s="57"/>
    </row>
    <row r="36" spans="1:1024" ht="51" x14ac:dyDescent="0.25">
      <c r="A36" s="47">
        <v>21</v>
      </c>
      <c r="B36" s="48" t="s">
        <v>71</v>
      </c>
      <c r="C36" s="48"/>
      <c r="D36" s="48"/>
      <c r="E36" s="48" t="s">
        <v>55</v>
      </c>
      <c r="F36" s="48">
        <v>20</v>
      </c>
      <c r="G36" s="55">
        <v>368</v>
      </c>
      <c r="H36" s="55">
        <f t="shared" si="0"/>
        <v>7360</v>
      </c>
      <c r="I36" s="55">
        <f t="shared" si="1"/>
        <v>7360</v>
      </c>
      <c r="J36" s="44"/>
      <c r="K36" s="56"/>
      <c r="L36" s="57"/>
    </row>
    <row r="37" spans="1:1024" ht="51" x14ac:dyDescent="0.25">
      <c r="A37" s="47">
        <v>22</v>
      </c>
      <c r="B37" s="48" t="s">
        <v>72</v>
      </c>
      <c r="C37" s="48"/>
      <c r="D37" s="48"/>
      <c r="E37" s="48" t="s">
        <v>55</v>
      </c>
      <c r="F37" s="48">
        <v>30</v>
      </c>
      <c r="G37" s="55">
        <v>33.35</v>
      </c>
      <c r="H37" s="55">
        <f t="shared" si="0"/>
        <v>1000.5</v>
      </c>
      <c r="I37" s="55">
        <f t="shared" si="1"/>
        <v>1000.5</v>
      </c>
      <c r="J37" s="44"/>
      <c r="K37" s="56"/>
      <c r="L37" s="57"/>
    </row>
    <row r="38" spans="1:1024" ht="39" x14ac:dyDescent="0.25">
      <c r="A38" s="58">
        <v>23</v>
      </c>
      <c r="B38" s="59" t="s">
        <v>73</v>
      </c>
      <c r="C38" s="48" t="s">
        <v>38</v>
      </c>
      <c r="D38" s="60"/>
      <c r="E38" s="61" t="s">
        <v>74</v>
      </c>
      <c r="F38" s="60"/>
      <c r="G38" s="62">
        <v>34</v>
      </c>
      <c r="H38" s="62"/>
      <c r="I38" s="63"/>
    </row>
    <row r="39" spans="1:1024" s="67" customFormat="1" ht="30" customHeight="1" x14ac:dyDescent="0.25">
      <c r="A39" s="47">
        <v>24</v>
      </c>
      <c r="B39" s="53" t="s">
        <v>75</v>
      </c>
      <c r="C39" s="48" t="s">
        <v>38</v>
      </c>
      <c r="D39" s="64"/>
      <c r="E39" s="48" t="s">
        <v>76</v>
      </c>
      <c r="F39" s="64"/>
      <c r="G39" s="65">
        <v>25</v>
      </c>
      <c r="H39" s="65"/>
      <c r="I39" s="63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  <c r="IW39" s="66"/>
      <c r="IX39" s="66"/>
      <c r="IY39" s="66"/>
      <c r="IZ39" s="66"/>
      <c r="JA39" s="66"/>
      <c r="JB39" s="66"/>
      <c r="JC39" s="66"/>
      <c r="JD39" s="66"/>
      <c r="JE39" s="66"/>
      <c r="JF39" s="66"/>
      <c r="JG39" s="66"/>
      <c r="JH39" s="66"/>
      <c r="JI39" s="66"/>
      <c r="JJ39" s="66"/>
      <c r="JK39" s="66"/>
      <c r="JL39" s="66"/>
      <c r="JM39" s="66"/>
      <c r="JN39" s="66"/>
      <c r="JO39" s="66"/>
      <c r="JP39" s="66"/>
      <c r="JQ39" s="66"/>
      <c r="JR39" s="66"/>
      <c r="JS39" s="66"/>
      <c r="JT39" s="66"/>
      <c r="JU39" s="66"/>
      <c r="JV39" s="66"/>
      <c r="JW39" s="66"/>
      <c r="JX39" s="66"/>
      <c r="JY39" s="66"/>
      <c r="JZ39" s="66"/>
      <c r="KA39" s="66"/>
      <c r="KB39" s="66"/>
      <c r="KC39" s="66"/>
      <c r="KD39" s="66"/>
      <c r="KE39" s="66"/>
      <c r="KF39" s="66"/>
      <c r="KG39" s="66"/>
      <c r="KH39" s="66"/>
      <c r="KI39" s="66"/>
      <c r="KJ39" s="66"/>
      <c r="KK39" s="66"/>
      <c r="KL39" s="66"/>
      <c r="KM39" s="66"/>
      <c r="KN39" s="66"/>
      <c r="KO39" s="66"/>
      <c r="KP39" s="66"/>
      <c r="KQ39" s="66"/>
      <c r="KR39" s="66"/>
      <c r="KS39" s="66"/>
      <c r="KT39" s="66"/>
      <c r="KU39" s="66"/>
      <c r="KV39" s="66"/>
      <c r="KW39" s="66"/>
      <c r="KX39" s="66"/>
      <c r="KY39" s="66"/>
      <c r="KZ39" s="66"/>
      <c r="LA39" s="66"/>
      <c r="LB39" s="66"/>
      <c r="LC39" s="66"/>
      <c r="LD39" s="66"/>
      <c r="LE39" s="66"/>
      <c r="LF39" s="66"/>
      <c r="LG39" s="66"/>
      <c r="LH39" s="66"/>
      <c r="LI39" s="66"/>
      <c r="LJ39" s="66"/>
      <c r="LK39" s="66"/>
      <c r="LL39" s="66"/>
      <c r="LM39" s="66"/>
      <c r="LN39" s="66"/>
      <c r="LO39" s="66"/>
      <c r="LP39" s="66"/>
      <c r="LQ39" s="66"/>
      <c r="LR39" s="66"/>
      <c r="LS39" s="66"/>
      <c r="LT39" s="66"/>
      <c r="LU39" s="66"/>
      <c r="LV39" s="66"/>
      <c r="LW39" s="66"/>
      <c r="LX39" s="66"/>
      <c r="LY39" s="66"/>
      <c r="LZ39" s="66"/>
      <c r="MA39" s="66"/>
      <c r="MB39" s="66"/>
      <c r="MC39" s="66"/>
      <c r="MD39" s="66"/>
      <c r="ME39" s="66"/>
      <c r="MF39" s="66"/>
      <c r="MG39" s="66"/>
      <c r="MH39" s="66"/>
      <c r="MI39" s="66"/>
      <c r="MJ39" s="66"/>
      <c r="MK39" s="66"/>
      <c r="ML39" s="66"/>
      <c r="MM39" s="66"/>
      <c r="MN39" s="66"/>
      <c r="MO39" s="66"/>
      <c r="MP39" s="66"/>
      <c r="MQ39" s="66"/>
      <c r="MR39" s="66"/>
      <c r="MS39" s="66"/>
      <c r="MT39" s="66"/>
      <c r="MU39" s="66"/>
      <c r="MV39" s="66"/>
      <c r="MW39" s="66"/>
      <c r="MX39" s="66"/>
      <c r="MY39" s="66"/>
      <c r="MZ39" s="66"/>
      <c r="NA39" s="66"/>
      <c r="NB39" s="66"/>
      <c r="NC39" s="66"/>
      <c r="ND39" s="66"/>
      <c r="NE39" s="66"/>
      <c r="NF39" s="66"/>
      <c r="NG39" s="66"/>
      <c r="NH39" s="66"/>
      <c r="NI39" s="66"/>
      <c r="NJ39" s="66"/>
      <c r="NK39" s="66"/>
      <c r="NL39" s="66"/>
      <c r="NM39" s="66"/>
      <c r="NN39" s="66"/>
      <c r="NO39" s="66"/>
      <c r="NP39" s="66"/>
      <c r="NQ39" s="66"/>
      <c r="NR39" s="66"/>
      <c r="NS39" s="66"/>
      <c r="NT39" s="66"/>
      <c r="NU39" s="66"/>
      <c r="NV39" s="66"/>
      <c r="NW39" s="66"/>
      <c r="NX39" s="66"/>
      <c r="NY39" s="66"/>
      <c r="NZ39" s="66"/>
      <c r="OA39" s="66"/>
      <c r="OB39" s="66"/>
      <c r="OC39" s="66"/>
      <c r="OD39" s="66"/>
      <c r="OE39" s="66"/>
      <c r="OF39" s="66"/>
      <c r="OG39" s="66"/>
      <c r="OH39" s="66"/>
      <c r="OI39" s="66"/>
      <c r="OJ39" s="66"/>
      <c r="OK39" s="66"/>
      <c r="OL39" s="66"/>
      <c r="OM39" s="66"/>
      <c r="ON39" s="66"/>
      <c r="OO39" s="66"/>
      <c r="OP39" s="66"/>
      <c r="OQ39" s="66"/>
      <c r="OR39" s="66"/>
      <c r="OS39" s="66"/>
      <c r="OT39" s="66"/>
      <c r="OU39" s="66"/>
      <c r="OV39" s="66"/>
      <c r="OW39" s="66"/>
      <c r="OX39" s="66"/>
      <c r="OY39" s="66"/>
      <c r="OZ39" s="66"/>
      <c r="PA39" s="66"/>
      <c r="PB39" s="66"/>
      <c r="PC39" s="66"/>
      <c r="PD39" s="66"/>
      <c r="PE39" s="66"/>
      <c r="PF39" s="66"/>
      <c r="PG39" s="66"/>
      <c r="PH39" s="66"/>
      <c r="PI39" s="66"/>
      <c r="PJ39" s="66"/>
      <c r="PK39" s="66"/>
      <c r="PL39" s="66"/>
      <c r="PM39" s="66"/>
      <c r="PN39" s="66"/>
      <c r="PO39" s="66"/>
      <c r="PP39" s="66"/>
      <c r="PQ39" s="66"/>
      <c r="PR39" s="66"/>
      <c r="PS39" s="66"/>
      <c r="PT39" s="66"/>
      <c r="PU39" s="66"/>
      <c r="PV39" s="66"/>
      <c r="PW39" s="66"/>
      <c r="PX39" s="66"/>
      <c r="PY39" s="66"/>
      <c r="PZ39" s="66"/>
      <c r="QA39" s="66"/>
      <c r="QB39" s="66"/>
      <c r="QC39" s="66"/>
      <c r="QD39" s="66"/>
      <c r="QE39" s="66"/>
      <c r="QF39" s="66"/>
      <c r="QG39" s="66"/>
      <c r="QH39" s="66"/>
      <c r="QI39" s="66"/>
      <c r="QJ39" s="66"/>
      <c r="QK39" s="66"/>
      <c r="QL39" s="66"/>
      <c r="QM39" s="66"/>
      <c r="QN39" s="66"/>
      <c r="QO39" s="66"/>
      <c r="QP39" s="66"/>
      <c r="QQ39" s="66"/>
      <c r="QR39" s="66"/>
      <c r="QS39" s="66"/>
      <c r="QT39" s="66"/>
      <c r="QU39" s="66"/>
      <c r="QV39" s="66"/>
      <c r="QW39" s="66"/>
      <c r="QX39" s="66"/>
      <c r="QY39" s="66"/>
      <c r="QZ39" s="66"/>
      <c r="RA39" s="66"/>
      <c r="RB39" s="66"/>
      <c r="RC39" s="66"/>
      <c r="RD39" s="66"/>
      <c r="RE39" s="66"/>
      <c r="RF39" s="66"/>
      <c r="RG39" s="66"/>
      <c r="RH39" s="66"/>
      <c r="RI39" s="66"/>
      <c r="RJ39" s="66"/>
      <c r="RK39" s="66"/>
      <c r="RL39" s="66"/>
      <c r="RM39" s="66"/>
      <c r="RN39" s="66"/>
      <c r="RO39" s="66"/>
      <c r="RP39" s="66"/>
      <c r="RQ39" s="66"/>
      <c r="RR39" s="66"/>
      <c r="RS39" s="66"/>
      <c r="RT39" s="66"/>
      <c r="RU39" s="66"/>
      <c r="RV39" s="66"/>
      <c r="RW39" s="66"/>
      <c r="RX39" s="66"/>
      <c r="RY39" s="66"/>
      <c r="RZ39" s="66"/>
      <c r="SA39" s="66"/>
      <c r="SB39" s="66"/>
      <c r="SC39" s="66"/>
      <c r="SD39" s="66"/>
      <c r="SE39" s="66"/>
      <c r="SF39" s="66"/>
      <c r="SG39" s="66"/>
      <c r="SH39" s="66"/>
      <c r="SI39" s="66"/>
      <c r="SJ39" s="66"/>
      <c r="SK39" s="66"/>
      <c r="SL39" s="66"/>
      <c r="SM39" s="66"/>
      <c r="SN39" s="66"/>
      <c r="SO39" s="66"/>
      <c r="SP39" s="66"/>
      <c r="SQ39" s="66"/>
      <c r="SR39" s="66"/>
      <c r="SS39" s="66"/>
      <c r="ST39" s="66"/>
      <c r="SU39" s="66"/>
      <c r="SV39" s="66"/>
      <c r="SW39" s="66"/>
      <c r="SX39" s="66"/>
      <c r="SY39" s="66"/>
      <c r="SZ39" s="66"/>
      <c r="TA39" s="66"/>
      <c r="TB39" s="66"/>
      <c r="TC39" s="66"/>
      <c r="TD39" s="66"/>
      <c r="TE39" s="66"/>
      <c r="TF39" s="66"/>
      <c r="TG39" s="66"/>
      <c r="TH39" s="66"/>
      <c r="TI39" s="66"/>
      <c r="TJ39" s="66"/>
      <c r="TK39" s="66"/>
      <c r="TL39" s="66"/>
      <c r="TM39" s="66"/>
      <c r="TN39" s="66"/>
      <c r="TO39" s="66"/>
      <c r="TP39" s="66"/>
      <c r="TQ39" s="66"/>
      <c r="TR39" s="66"/>
      <c r="TS39" s="66"/>
      <c r="TT39" s="66"/>
      <c r="TU39" s="66"/>
      <c r="TV39" s="66"/>
      <c r="TW39" s="66"/>
      <c r="TX39" s="66"/>
      <c r="TY39" s="66"/>
      <c r="TZ39" s="66"/>
      <c r="UA39" s="66"/>
      <c r="UB39" s="66"/>
      <c r="UC39" s="66"/>
      <c r="UD39" s="66"/>
      <c r="UE39" s="66"/>
      <c r="UF39" s="66"/>
      <c r="UG39" s="66"/>
      <c r="UH39" s="66"/>
      <c r="UI39" s="66"/>
      <c r="UJ39" s="66"/>
      <c r="UK39" s="66"/>
      <c r="UL39" s="66"/>
      <c r="UM39" s="66"/>
      <c r="UN39" s="66"/>
      <c r="UO39" s="66"/>
      <c r="UP39" s="66"/>
      <c r="UQ39" s="66"/>
      <c r="UR39" s="66"/>
      <c r="US39" s="66"/>
      <c r="UT39" s="66"/>
      <c r="UU39" s="66"/>
      <c r="UV39" s="66"/>
      <c r="UW39" s="66"/>
      <c r="UX39" s="66"/>
      <c r="UY39" s="66"/>
      <c r="UZ39" s="66"/>
      <c r="VA39" s="66"/>
      <c r="VB39" s="66"/>
      <c r="VC39" s="66"/>
      <c r="VD39" s="66"/>
      <c r="VE39" s="66"/>
      <c r="VF39" s="66"/>
      <c r="VG39" s="66"/>
      <c r="VH39" s="66"/>
      <c r="VI39" s="66"/>
      <c r="VJ39" s="66"/>
      <c r="VK39" s="66"/>
      <c r="VL39" s="66"/>
      <c r="VM39" s="66"/>
      <c r="VN39" s="66"/>
      <c r="VO39" s="66"/>
      <c r="VP39" s="66"/>
      <c r="VQ39" s="66"/>
      <c r="VR39" s="66"/>
      <c r="VS39" s="66"/>
      <c r="VT39" s="66"/>
      <c r="VU39" s="66"/>
      <c r="VV39" s="66"/>
      <c r="VW39" s="66"/>
      <c r="VX39" s="66"/>
      <c r="VY39" s="66"/>
      <c r="VZ39" s="66"/>
      <c r="WA39" s="66"/>
      <c r="WB39" s="66"/>
      <c r="WC39" s="66"/>
      <c r="WD39" s="66"/>
      <c r="WE39" s="66"/>
      <c r="WF39" s="66"/>
      <c r="WG39" s="66"/>
      <c r="WH39" s="66"/>
      <c r="WI39" s="66"/>
      <c r="WJ39" s="66"/>
      <c r="WK39" s="66"/>
      <c r="WL39" s="66"/>
      <c r="WM39" s="66"/>
      <c r="WN39" s="66"/>
      <c r="WO39" s="66"/>
      <c r="WP39" s="66"/>
      <c r="WQ39" s="66"/>
      <c r="WR39" s="66"/>
      <c r="WS39" s="66"/>
      <c r="WT39" s="66"/>
      <c r="WU39" s="66"/>
      <c r="WV39" s="66"/>
      <c r="WW39" s="66"/>
      <c r="WX39" s="66"/>
      <c r="WY39" s="66"/>
      <c r="WZ39" s="66"/>
      <c r="XA39" s="66"/>
      <c r="XB39" s="66"/>
      <c r="XC39" s="66"/>
      <c r="XD39" s="66"/>
      <c r="XE39" s="66"/>
      <c r="XF39" s="66"/>
      <c r="XG39" s="66"/>
      <c r="XH39" s="66"/>
      <c r="XI39" s="66"/>
      <c r="XJ39" s="66"/>
      <c r="XK39" s="66"/>
      <c r="XL39" s="66"/>
      <c r="XM39" s="66"/>
      <c r="XN39" s="66"/>
      <c r="XO39" s="66"/>
      <c r="XP39" s="66"/>
      <c r="XQ39" s="66"/>
      <c r="XR39" s="66"/>
      <c r="XS39" s="66"/>
      <c r="XT39" s="66"/>
      <c r="XU39" s="66"/>
      <c r="XV39" s="66"/>
      <c r="XW39" s="66"/>
      <c r="XX39" s="66"/>
      <c r="XY39" s="66"/>
      <c r="XZ39" s="66"/>
      <c r="YA39" s="66"/>
      <c r="YB39" s="66"/>
      <c r="YC39" s="66"/>
      <c r="YD39" s="66"/>
      <c r="YE39" s="66"/>
      <c r="YF39" s="66"/>
      <c r="YG39" s="66"/>
      <c r="YH39" s="66"/>
      <c r="YI39" s="66"/>
      <c r="YJ39" s="66"/>
      <c r="YK39" s="66"/>
      <c r="YL39" s="66"/>
      <c r="YM39" s="66"/>
      <c r="YN39" s="66"/>
      <c r="YO39" s="66"/>
      <c r="YP39" s="66"/>
      <c r="YQ39" s="66"/>
      <c r="YR39" s="66"/>
      <c r="YS39" s="66"/>
      <c r="YT39" s="66"/>
      <c r="YU39" s="66"/>
      <c r="YV39" s="66"/>
      <c r="YW39" s="66"/>
      <c r="YX39" s="66"/>
      <c r="YY39" s="66"/>
      <c r="YZ39" s="66"/>
      <c r="ZA39" s="66"/>
      <c r="ZB39" s="66"/>
      <c r="ZC39" s="66"/>
      <c r="ZD39" s="66"/>
      <c r="ZE39" s="66"/>
      <c r="ZF39" s="66"/>
      <c r="ZG39" s="66"/>
      <c r="ZH39" s="66"/>
      <c r="ZI39" s="66"/>
      <c r="ZJ39" s="66"/>
      <c r="ZK39" s="66"/>
      <c r="ZL39" s="66"/>
      <c r="ZM39" s="66"/>
      <c r="ZN39" s="66"/>
      <c r="ZO39" s="66"/>
      <c r="ZP39" s="66"/>
      <c r="ZQ39" s="66"/>
      <c r="ZR39" s="66"/>
      <c r="ZS39" s="66"/>
      <c r="ZT39" s="66"/>
      <c r="ZU39" s="66"/>
      <c r="ZV39" s="66"/>
      <c r="ZW39" s="66"/>
      <c r="ZX39" s="66"/>
      <c r="ZY39" s="66"/>
      <c r="ZZ39" s="66"/>
      <c r="AAA39" s="66"/>
      <c r="AAB39" s="66"/>
      <c r="AAC39" s="66"/>
      <c r="AAD39" s="66"/>
      <c r="AAE39" s="66"/>
      <c r="AAF39" s="66"/>
      <c r="AAG39" s="66"/>
      <c r="AAH39" s="66"/>
      <c r="AAI39" s="66"/>
      <c r="AAJ39" s="66"/>
      <c r="AAK39" s="66"/>
      <c r="AAL39" s="66"/>
      <c r="AAM39" s="66"/>
      <c r="AAN39" s="66"/>
      <c r="AAO39" s="66"/>
      <c r="AAP39" s="66"/>
      <c r="AAQ39" s="66"/>
      <c r="AAR39" s="66"/>
      <c r="AAS39" s="66"/>
      <c r="AAT39" s="66"/>
      <c r="AAU39" s="66"/>
      <c r="AAV39" s="66"/>
      <c r="AAW39" s="66"/>
      <c r="AAX39" s="66"/>
      <c r="AAY39" s="66"/>
      <c r="AAZ39" s="66"/>
      <c r="ABA39" s="66"/>
      <c r="ABB39" s="66"/>
      <c r="ABC39" s="66"/>
      <c r="ABD39" s="66"/>
      <c r="ABE39" s="66"/>
      <c r="ABF39" s="66"/>
      <c r="ABG39" s="66"/>
      <c r="ABH39" s="66"/>
      <c r="ABI39" s="66"/>
      <c r="ABJ39" s="66"/>
      <c r="ABK39" s="66"/>
      <c r="ABL39" s="66"/>
      <c r="ABM39" s="66"/>
      <c r="ABN39" s="66"/>
      <c r="ABO39" s="66"/>
      <c r="ABP39" s="66"/>
      <c r="ABQ39" s="66"/>
      <c r="ABR39" s="66"/>
      <c r="ABS39" s="66"/>
      <c r="ABT39" s="66"/>
      <c r="ABU39" s="66"/>
      <c r="ABV39" s="66"/>
      <c r="ABW39" s="66"/>
      <c r="ABX39" s="66"/>
      <c r="ABY39" s="66"/>
      <c r="ABZ39" s="66"/>
      <c r="ACA39" s="66"/>
      <c r="ACB39" s="66"/>
      <c r="ACC39" s="66"/>
      <c r="ACD39" s="66"/>
      <c r="ACE39" s="66"/>
      <c r="ACF39" s="66"/>
      <c r="ACG39" s="66"/>
      <c r="ACH39" s="66"/>
      <c r="ACI39" s="66"/>
      <c r="ACJ39" s="66"/>
      <c r="ACK39" s="66"/>
      <c r="ACL39" s="66"/>
      <c r="ACM39" s="66"/>
      <c r="ACN39" s="66"/>
      <c r="ACO39" s="66"/>
      <c r="ACP39" s="66"/>
      <c r="ACQ39" s="66"/>
      <c r="ACR39" s="66"/>
      <c r="ACS39" s="66"/>
      <c r="ACT39" s="66"/>
      <c r="ACU39" s="66"/>
      <c r="ACV39" s="66"/>
      <c r="ACW39" s="66"/>
      <c r="ACX39" s="66"/>
      <c r="ACY39" s="66"/>
      <c r="ACZ39" s="66"/>
      <c r="ADA39" s="66"/>
      <c r="ADB39" s="66"/>
      <c r="ADC39" s="66"/>
      <c r="ADD39" s="66"/>
      <c r="ADE39" s="66"/>
      <c r="ADF39" s="66"/>
      <c r="ADG39" s="66"/>
      <c r="ADH39" s="66"/>
      <c r="ADI39" s="66"/>
      <c r="ADJ39" s="66"/>
      <c r="ADK39" s="66"/>
      <c r="ADL39" s="66"/>
      <c r="ADM39" s="66"/>
      <c r="ADN39" s="66"/>
      <c r="ADO39" s="66"/>
      <c r="ADP39" s="66"/>
      <c r="ADQ39" s="66"/>
      <c r="ADR39" s="66"/>
      <c r="ADS39" s="66"/>
      <c r="ADT39" s="66"/>
      <c r="ADU39" s="66"/>
      <c r="ADV39" s="66"/>
      <c r="ADW39" s="66"/>
      <c r="ADX39" s="66"/>
      <c r="ADY39" s="66"/>
      <c r="ADZ39" s="66"/>
      <c r="AEA39" s="66"/>
      <c r="AEB39" s="66"/>
      <c r="AEC39" s="66"/>
      <c r="AED39" s="66"/>
      <c r="AEE39" s="66"/>
      <c r="AEF39" s="66"/>
      <c r="AEG39" s="66"/>
      <c r="AEH39" s="66"/>
      <c r="AEI39" s="66"/>
      <c r="AEJ39" s="66"/>
      <c r="AEK39" s="66"/>
      <c r="AEL39" s="66"/>
      <c r="AEM39" s="66"/>
      <c r="AEN39" s="66"/>
      <c r="AEO39" s="66"/>
      <c r="AEP39" s="66"/>
      <c r="AEQ39" s="66"/>
      <c r="AER39" s="66"/>
      <c r="AES39" s="66"/>
      <c r="AET39" s="66"/>
      <c r="AEU39" s="66"/>
      <c r="AEV39" s="66"/>
      <c r="AEW39" s="66"/>
      <c r="AEX39" s="66"/>
      <c r="AEY39" s="66"/>
      <c r="AEZ39" s="66"/>
      <c r="AFA39" s="66"/>
      <c r="AFB39" s="66"/>
      <c r="AFC39" s="66"/>
      <c r="AFD39" s="66"/>
      <c r="AFE39" s="66"/>
      <c r="AFF39" s="66"/>
      <c r="AFG39" s="66"/>
      <c r="AFH39" s="66"/>
      <c r="AFI39" s="66"/>
      <c r="AFJ39" s="66"/>
      <c r="AFK39" s="66"/>
      <c r="AFL39" s="66"/>
      <c r="AFM39" s="66"/>
      <c r="AFN39" s="66"/>
      <c r="AFO39" s="66"/>
      <c r="AFP39" s="66"/>
      <c r="AFQ39" s="66"/>
      <c r="AFR39" s="66"/>
      <c r="AFS39" s="66"/>
      <c r="AFT39" s="66"/>
      <c r="AFU39" s="66"/>
      <c r="AFV39" s="66"/>
      <c r="AFW39" s="66"/>
      <c r="AFX39" s="66"/>
      <c r="AFY39" s="66"/>
      <c r="AFZ39" s="66"/>
      <c r="AGA39" s="66"/>
      <c r="AGB39" s="66"/>
      <c r="AGC39" s="66"/>
      <c r="AGD39" s="66"/>
      <c r="AGE39" s="66"/>
      <c r="AGF39" s="66"/>
      <c r="AGG39" s="66"/>
      <c r="AGH39" s="66"/>
      <c r="AGI39" s="66"/>
      <c r="AGJ39" s="66"/>
      <c r="AGK39" s="66"/>
      <c r="AGL39" s="66"/>
      <c r="AGM39" s="66"/>
      <c r="AGN39" s="66"/>
      <c r="AGO39" s="66"/>
      <c r="AGP39" s="66"/>
      <c r="AGQ39" s="66"/>
      <c r="AGR39" s="66"/>
      <c r="AGS39" s="66"/>
      <c r="AGT39" s="66"/>
      <c r="AGU39" s="66"/>
      <c r="AGV39" s="66"/>
      <c r="AGW39" s="66"/>
      <c r="AGX39" s="66"/>
      <c r="AGY39" s="66"/>
      <c r="AGZ39" s="66"/>
      <c r="AHA39" s="66"/>
      <c r="AHB39" s="66"/>
      <c r="AHC39" s="66"/>
      <c r="AHD39" s="66"/>
      <c r="AHE39" s="66"/>
      <c r="AHF39" s="66"/>
      <c r="AHG39" s="66"/>
      <c r="AHH39" s="66"/>
      <c r="AHI39" s="66"/>
      <c r="AHJ39" s="66"/>
      <c r="AHK39" s="66"/>
      <c r="AHL39" s="66"/>
      <c r="AHM39" s="66"/>
      <c r="AHN39" s="66"/>
      <c r="AHO39" s="66"/>
      <c r="AHP39" s="66"/>
      <c r="AHQ39" s="66"/>
      <c r="AHR39" s="66"/>
      <c r="AHS39" s="66"/>
      <c r="AHT39" s="66"/>
      <c r="AHU39" s="66"/>
      <c r="AHV39" s="66"/>
      <c r="AHW39" s="66"/>
      <c r="AHX39" s="66"/>
      <c r="AHY39" s="66"/>
      <c r="AHZ39" s="66"/>
      <c r="AIA39" s="66"/>
      <c r="AIB39" s="66"/>
      <c r="AIC39" s="66"/>
      <c r="AID39" s="66"/>
      <c r="AIE39" s="66"/>
      <c r="AIF39" s="66"/>
      <c r="AIG39" s="66"/>
      <c r="AIH39" s="66"/>
      <c r="AII39" s="66"/>
      <c r="AIJ39" s="66"/>
      <c r="AIK39" s="66"/>
      <c r="AIL39" s="66"/>
      <c r="AIM39" s="66"/>
      <c r="AIN39" s="66"/>
      <c r="AIO39" s="66"/>
      <c r="AIP39" s="66"/>
      <c r="AIQ39" s="66"/>
      <c r="AIR39" s="66"/>
      <c r="AIS39" s="66"/>
      <c r="AIT39" s="66"/>
      <c r="AIU39" s="66"/>
      <c r="AIV39" s="66"/>
      <c r="AIW39" s="66"/>
      <c r="AIX39" s="66"/>
      <c r="AIY39" s="66"/>
      <c r="AIZ39" s="66"/>
      <c r="AJA39" s="66"/>
      <c r="AJB39" s="66"/>
      <c r="AJC39" s="66"/>
      <c r="AJD39" s="66"/>
      <c r="AJE39" s="66"/>
      <c r="AJF39" s="66"/>
      <c r="AJG39" s="66"/>
      <c r="AJH39" s="66"/>
      <c r="AJI39" s="66"/>
      <c r="AJJ39" s="66"/>
      <c r="AJK39" s="66"/>
      <c r="AJL39" s="66"/>
      <c r="AJM39" s="66"/>
      <c r="AJN39" s="66"/>
      <c r="AJO39" s="66"/>
      <c r="AJP39" s="66"/>
      <c r="AJQ39" s="66"/>
      <c r="AJR39" s="66"/>
      <c r="AJS39" s="66"/>
      <c r="AJT39" s="66"/>
      <c r="AJU39" s="66"/>
      <c r="AJV39" s="66"/>
      <c r="AJW39" s="66"/>
      <c r="AJX39" s="66"/>
      <c r="AJY39" s="66"/>
      <c r="AJZ39" s="66"/>
      <c r="AKA39" s="66"/>
      <c r="AKB39" s="66"/>
      <c r="AKC39" s="66"/>
      <c r="AKD39" s="66"/>
      <c r="AKE39" s="66"/>
      <c r="AKF39" s="66"/>
      <c r="AKG39" s="66"/>
      <c r="AKH39" s="66"/>
      <c r="AKI39" s="66"/>
      <c r="AKJ39" s="66"/>
      <c r="AKK39" s="66"/>
      <c r="AKL39" s="66"/>
      <c r="AKM39" s="66"/>
      <c r="AKN39" s="66"/>
      <c r="AKO39" s="66"/>
      <c r="AKP39" s="66"/>
      <c r="AKQ39" s="66"/>
      <c r="AKR39" s="66"/>
      <c r="AKS39" s="66"/>
      <c r="AKT39" s="66"/>
      <c r="AKU39" s="66"/>
      <c r="AKV39" s="66"/>
      <c r="AKW39" s="66"/>
      <c r="AKX39" s="66"/>
      <c r="AKY39" s="66"/>
      <c r="AKZ39" s="66"/>
      <c r="ALA39" s="66"/>
      <c r="ALB39" s="66"/>
      <c r="ALC39" s="66"/>
      <c r="ALD39" s="66"/>
      <c r="ALE39" s="66"/>
      <c r="ALF39" s="66"/>
      <c r="ALG39" s="66"/>
      <c r="ALH39" s="66"/>
      <c r="ALI39" s="66"/>
      <c r="ALJ39" s="66"/>
      <c r="ALK39" s="66"/>
      <c r="ALL39" s="66"/>
      <c r="ALM39" s="66"/>
      <c r="ALN39" s="66"/>
      <c r="ALO39" s="66"/>
      <c r="ALP39" s="66"/>
      <c r="ALQ39" s="66"/>
      <c r="ALR39" s="66"/>
      <c r="ALS39" s="66"/>
      <c r="ALT39" s="66"/>
      <c r="ALU39" s="66"/>
      <c r="ALV39" s="66"/>
      <c r="ALW39" s="66"/>
      <c r="ALX39" s="66"/>
      <c r="ALY39" s="66"/>
      <c r="ALZ39" s="66"/>
      <c r="AMA39" s="66"/>
      <c r="AMB39" s="66"/>
      <c r="AMC39" s="66"/>
      <c r="AMD39" s="66"/>
      <c r="AME39" s="66"/>
      <c r="AMF39" s="66"/>
      <c r="AMG39" s="66"/>
      <c r="AMH39" s="66"/>
      <c r="AMI39" s="66"/>
      <c r="AMJ39" s="66"/>
    </row>
    <row r="40" spans="1:1024" ht="25.5" x14ac:dyDescent="0.25">
      <c r="A40" s="68">
        <v>25</v>
      </c>
      <c r="B40" s="69" t="s">
        <v>77</v>
      </c>
      <c r="C40" s="48" t="s">
        <v>38</v>
      </c>
      <c r="D40" s="70"/>
      <c r="E40" s="71" t="s">
        <v>74</v>
      </c>
      <c r="F40" s="63"/>
      <c r="G40" s="63">
        <v>40</v>
      </c>
      <c r="H40" s="63"/>
      <c r="I40" s="63"/>
    </row>
    <row r="41" spans="1:1024" ht="25.5" x14ac:dyDescent="0.25">
      <c r="A41" s="68">
        <v>26</v>
      </c>
      <c r="B41" s="69" t="s">
        <v>78</v>
      </c>
      <c r="C41" s="48" t="s">
        <v>38</v>
      </c>
      <c r="D41" s="70"/>
      <c r="E41" s="71" t="s">
        <v>74</v>
      </c>
      <c r="F41" s="63"/>
      <c r="G41" s="63">
        <v>35</v>
      </c>
      <c r="H41" s="63"/>
      <c r="I41" s="63"/>
    </row>
    <row r="42" spans="1:1024" ht="25.5" x14ac:dyDescent="0.25">
      <c r="A42" s="68">
        <v>27</v>
      </c>
      <c r="B42" s="72" t="s">
        <v>79</v>
      </c>
      <c r="C42" s="48" t="s">
        <v>38</v>
      </c>
      <c r="D42" s="70"/>
      <c r="E42" s="71" t="s">
        <v>74</v>
      </c>
      <c r="F42" s="63"/>
      <c r="G42" s="63">
        <v>34</v>
      </c>
      <c r="H42" s="63"/>
      <c r="I42" s="63"/>
    </row>
    <row r="43" spans="1:1024" x14ac:dyDescent="0.25">
      <c r="A43" s="68">
        <v>28</v>
      </c>
      <c r="B43" s="69" t="s">
        <v>80</v>
      </c>
      <c r="C43" s="48" t="s">
        <v>59</v>
      </c>
      <c r="D43" s="70"/>
      <c r="E43" s="71" t="s">
        <v>81</v>
      </c>
      <c r="F43" s="63"/>
      <c r="G43" s="63">
        <v>90</v>
      </c>
      <c r="H43" s="63"/>
      <c r="I43" s="63"/>
    </row>
    <row r="44" spans="1:1024" ht="25.5" x14ac:dyDescent="0.25">
      <c r="A44" s="68">
        <v>29</v>
      </c>
      <c r="B44" s="69" t="s">
        <v>82</v>
      </c>
      <c r="C44" s="48" t="s">
        <v>59</v>
      </c>
      <c r="D44" s="70"/>
      <c r="E44" s="71" t="s">
        <v>81</v>
      </c>
      <c r="F44" s="63"/>
      <c r="G44" s="63">
        <v>120</v>
      </c>
      <c r="H44" s="63"/>
      <c r="I44" s="63"/>
    </row>
    <row r="45" spans="1:1024" ht="25.5" x14ac:dyDescent="0.25">
      <c r="A45" s="68">
        <v>30</v>
      </c>
      <c r="B45" s="69" t="s">
        <v>83</v>
      </c>
      <c r="C45" s="48" t="s">
        <v>38</v>
      </c>
      <c r="D45" s="70"/>
      <c r="E45" s="71" t="s">
        <v>84</v>
      </c>
      <c r="F45" s="63"/>
      <c r="G45" s="63">
        <v>400</v>
      </c>
      <c r="H45" s="63"/>
      <c r="I45" s="63"/>
    </row>
    <row r="46" spans="1:1024" x14ac:dyDescent="0.25">
      <c r="B46" s="73"/>
    </row>
    <row r="47" spans="1:1024" x14ac:dyDescent="0.25">
      <c r="B47" s="73"/>
    </row>
  </sheetData>
  <autoFilter ref="A15:AMJ45"/>
  <mergeCells count="10">
    <mergeCell ref="A7:H7"/>
    <mergeCell ref="A8:H8"/>
    <mergeCell ref="A9:H9"/>
    <mergeCell ref="A10:H10"/>
    <mergeCell ref="A13:H13"/>
    <mergeCell ref="A1:H1"/>
    <mergeCell ref="A2:H2"/>
    <mergeCell ref="A4:H4"/>
    <mergeCell ref="A5:H5"/>
    <mergeCell ref="A6:H6"/>
  </mergeCells>
  <printOptions horizontalCentered="1"/>
  <pageMargins left="0.118055555555556" right="0.118055555555556" top="0.55138888888888904" bottom="0.74861111111111101" header="0.511811023622047" footer="0.31527777777777799"/>
  <pageSetup paperSize="9" scale="49" fitToHeight="0" orientation="portrait" horizontalDpi="300" verticalDpi="300" r:id="rId1"/>
  <headerFoot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badania hist-pat 25.09.2024</vt:lpstr>
      <vt:lpstr>Załącznik 1d- histopatologi (2)</vt:lpstr>
      <vt:lpstr>ZAŁĄCZNIK 1c</vt:lpstr>
      <vt:lpstr>Załącznik 1d- histopatologi (3)</vt:lpstr>
      <vt:lpstr>'ZAŁĄCZNIK 1c'!Tytuły_wydruku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Czerwińska</dc:creator>
  <dc:description/>
  <cp:lastModifiedBy>MagdalenaMaria Bagieńska</cp:lastModifiedBy>
  <cp:revision>3</cp:revision>
  <cp:lastPrinted>2026-06-16T09:34:42Z</cp:lastPrinted>
  <dcterms:created xsi:type="dcterms:W3CDTF">2024-10-01T08:58:25Z</dcterms:created>
  <dcterms:modified xsi:type="dcterms:W3CDTF">2026-06-22T12:01:23Z</dcterms:modified>
  <dc:language>pl-PL</dc:language>
</cp:coreProperties>
</file>